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90" windowHeight="8040"/>
  </bookViews>
  <sheets>
    <sheet name="2016 (2)" sheetId="2" r:id="rId1"/>
  </sheets>
  <definedNames>
    <definedName name="_xlnm._FilterDatabase" localSheetId="0" hidden="1">'2016 (2)'!$A$4:$S$392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2" l="1"/>
  <c r="J36" i="2"/>
  <c r="P23" i="2"/>
  <c r="N23" i="2"/>
  <c r="J23" i="2"/>
  <c r="J22" i="2"/>
  <c r="J10" i="2"/>
  <c r="R395" i="2"/>
  <c r="J395" i="2"/>
  <c r="P376" i="2"/>
  <c r="H376" i="2"/>
  <c r="K363" i="2"/>
  <c r="J363" i="2"/>
  <c r="J332" i="2"/>
  <c r="Q133" i="2"/>
  <c r="H133" i="2"/>
  <c r="J133" i="2" s="1"/>
  <c r="J25" i="2"/>
  <c r="J376" i="2" l="1"/>
  <c r="J12" i="2" l="1"/>
</calcChain>
</file>

<file path=xl/sharedStrings.xml><?xml version="1.0" encoding="utf-8"?>
<sst xmlns="http://schemas.openxmlformats.org/spreadsheetml/2006/main" count="1206" uniqueCount="514">
  <si>
    <t>Metai</t>
  </si>
  <si>
    <t>atliekos kodas</t>
  </si>
  <si>
    <t>atliekos pavadinimas</t>
  </si>
  <si>
    <t>stat. kodas</t>
  </si>
  <si>
    <t>Kiekis metų pradžioje, t</t>
  </si>
  <si>
    <t>Kiekis metų pabaigoje, t</t>
  </si>
  <si>
    <t>Suma visų surinktų ir susidariusių, t</t>
  </si>
  <si>
    <t>sąvartyne</t>
  </si>
  <si>
    <t>kitais būdais</t>
  </si>
  <si>
    <t>naudojant kaip kurą ar kt. būdais energijai gauti</t>
  </si>
  <si>
    <t>sausumoje</t>
  </si>
  <si>
    <t>(D8, D9, D14, R12, S5)</t>
  </si>
  <si>
    <t>(D1, D5)</t>
  </si>
  <si>
    <t>(D2, D4, D6)</t>
  </si>
  <si>
    <t>(S4)</t>
  </si>
  <si>
    <t>(R1)</t>
  </si>
  <si>
    <t>(D10)</t>
  </si>
  <si>
    <t>(R2-R9)</t>
  </si>
  <si>
    <t>(R10, R11)</t>
  </si>
  <si>
    <t>gręžinių dumblas ir atliekos, kuriuose yra naftos</t>
  </si>
  <si>
    <t>0322</t>
  </si>
  <si>
    <t>Dumblas, kuriame yra angliavandenilių</t>
  </si>
  <si>
    <t>1231</t>
  </si>
  <si>
    <t>Gamtinės kilmės mineralų atliekos</t>
  </si>
  <si>
    <t>plovimo ir valymo dumblas</t>
  </si>
  <si>
    <t>0912</t>
  </si>
  <si>
    <t>Įvairios maisto gaminimo ir maisto produktų atliekos</t>
  </si>
  <si>
    <t>0911</t>
  </si>
  <si>
    <t>Gyvūninės maisto gaminimo ir maisto produktų atliekos</t>
  </si>
  <si>
    <t>augalų audinių atliekos</t>
  </si>
  <si>
    <t>0742</t>
  </si>
  <si>
    <t>Kitos plastikų atliekos</t>
  </si>
  <si>
    <t>miškininkystės atliekos</t>
  </si>
  <si>
    <t>0921</t>
  </si>
  <si>
    <t>Žaliosios atliekos</t>
  </si>
  <si>
    <t>kitaip neapibrėžtos atliekos</t>
  </si>
  <si>
    <t>Kitos mišrios ir neišrūšiuotos medžiagos</t>
  </si>
  <si>
    <t>nuotekų valymo jų susidarymo vietoje dumblas</t>
  </si>
  <si>
    <t>1112</t>
  </si>
  <si>
    <t>Biologiškai skaidus kitų nuotekų valymo dumblas</t>
  </si>
  <si>
    <t>plovimo, valymo, lupimo, centrifugavimo ir separavimo dumblas</t>
  </si>
  <si>
    <t>0922</t>
  </si>
  <si>
    <t>Augalinės maisto gaminimo ir maisto produktų atliekos</t>
  </si>
  <si>
    <t>medžiagos, netinkamos vartoti ar perdirbti</t>
  </si>
  <si>
    <t>1022</t>
  </si>
  <si>
    <t>medžio žievės ir kamščiamedžio atliekos</t>
  </si>
  <si>
    <t>0753</t>
  </si>
  <si>
    <t>Kitos medienos atliekos</t>
  </si>
  <si>
    <t>0752</t>
  </si>
  <si>
    <t>Pjuvenos ir drožlės</t>
  </si>
  <si>
    <t>medžio žievės ir medienos atliekos</t>
  </si>
  <si>
    <t>0763</t>
  </si>
  <si>
    <t>Odos atliekos</t>
  </si>
  <si>
    <t>0321</t>
  </si>
  <si>
    <t>Pramoninių procesų ir nuotekų valymo dumblas</t>
  </si>
  <si>
    <t>raugintos odos atliekos (likučiai su oksidavimo liekanomis, atraižos, drožlės, poliravimo dulkės), kuriose yra chromo</t>
  </si>
  <si>
    <t>odos išdirbimo ir apdailos atliekos</t>
  </si>
  <si>
    <t>0214</t>
  </si>
  <si>
    <t>Kitos cheminių preparatų atliekos</t>
  </si>
  <si>
    <t>0762</t>
  </si>
  <si>
    <t>Įvairios tekstilės atliekos</t>
  </si>
  <si>
    <t>neperdirbto tekstilės pluošto atliekos</t>
  </si>
  <si>
    <t>perdirbto tekstilės pluošto atliekos</t>
  </si>
  <si>
    <t>plastikų atliekos</t>
  </si>
  <si>
    <t>1242</t>
  </si>
  <si>
    <t>Terminio apdorojimo ir deginimo šlakas ir pelenai</t>
  </si>
  <si>
    <t>lakieji durpių ir neapdorotos medienos pelenai</t>
  </si>
  <si>
    <t>lakieji naftos pelenai ir garo katilų dulkės</t>
  </si>
  <si>
    <t>smėlis iš pseudoverdančiųjų sluoksnių</t>
  </si>
  <si>
    <t>antrinio lydymo juodosios nuodegos</t>
  </si>
  <si>
    <t>pirminio ir antrinio lydymo šlakas</t>
  </si>
  <si>
    <t>krosnių šlakas</t>
  </si>
  <si>
    <t>0712</t>
  </si>
  <si>
    <t>Kitos stiklo atliekos</t>
  </si>
  <si>
    <t>plastiko drožlės ir nuopjovos</t>
  </si>
  <si>
    <t>popieriaus ir kartono pakuotės</t>
  </si>
  <si>
    <t>0721</t>
  </si>
  <si>
    <t>Popieriaus ir kartono pakuočių atliekos</t>
  </si>
  <si>
    <t>0741</t>
  </si>
  <si>
    <t>Plastikinių pakuočių atliekos</t>
  </si>
  <si>
    <t>medinės pakuotės</t>
  </si>
  <si>
    <t>0751</t>
  </si>
  <si>
    <t>Medinės pakuotės</t>
  </si>
  <si>
    <t>metalinės pakuotės</t>
  </si>
  <si>
    <t>0631</t>
  </si>
  <si>
    <t>Įvairios metalinės pakuotės</t>
  </si>
  <si>
    <t>kombinuotosios pakuotės</t>
  </si>
  <si>
    <t>1021</t>
  </si>
  <si>
    <t>Įvairios pakuotės</t>
  </si>
  <si>
    <t>stiklo pakuotės</t>
  </si>
  <si>
    <t>0711</t>
  </si>
  <si>
    <t>Stiklo pakuotės</t>
  </si>
  <si>
    <t>pakuotės iš tekstilės</t>
  </si>
  <si>
    <t>0233</t>
  </si>
  <si>
    <t>Pavojingomis medžiagomis užterštos pakuotės</t>
  </si>
  <si>
    <t>1221</t>
  </si>
  <si>
    <t>Asbesto atliekos</t>
  </si>
  <si>
    <t>0314</t>
  </si>
  <si>
    <t>Panaudotos filtravimo ir absorbavimo medžiagos</t>
  </si>
  <si>
    <t>stiklas</t>
  </si>
  <si>
    <t>1211</t>
  </si>
  <si>
    <t>Betono, plytų ir gipso atliekos</t>
  </si>
  <si>
    <t>medis</t>
  </si>
  <si>
    <t>plastikas</t>
  </si>
  <si>
    <t>0521</t>
  </si>
  <si>
    <t>Žmonių sveikatos priežiūros priemonių neužkrečiamosios atliekos</t>
  </si>
  <si>
    <t>atliekos, kurių rinkimui ir šalinimui taikomi specialūs reikalavimai, kad būtų išvengta infekcijos</t>
  </si>
  <si>
    <t>0511</t>
  </si>
  <si>
    <t>Žmonių sveikatos priežiūros priemonių užkrečiamosios atliekos</t>
  </si>
  <si>
    <t>citotoksiniai arba citostatiniai vaistai</t>
  </si>
  <si>
    <t>0212</t>
  </si>
  <si>
    <t xml:space="preserve">Nepanaudoti vaistai </t>
  </si>
  <si>
    <t>0522</t>
  </si>
  <si>
    <t>0512</t>
  </si>
  <si>
    <t>Gyvūnų sveikatos priežiūros priemonių užkrečiamosios atliekos</t>
  </si>
  <si>
    <t>atliekos, kurių rinkimui ir šalinimui netaikomi specialūs reikalavimai, kad būtų išvengta infekcijos</t>
  </si>
  <si>
    <t>Gyvūnų sveikatos priežiūros priemonių neužkrečiamosios atliekos</t>
  </si>
  <si>
    <t>popierius ir kartonas</t>
  </si>
  <si>
    <t>0723</t>
  </si>
  <si>
    <t xml:space="preserve">Kitos popieriaus ir kartono atliekos </t>
  </si>
  <si>
    <t>plastikai ir guma</t>
  </si>
  <si>
    <t>1032</t>
  </si>
  <si>
    <t>Kitos rūšiavimo atliekos</t>
  </si>
  <si>
    <t>0761</t>
  </si>
  <si>
    <t>Dėvėti drabužiai</t>
  </si>
  <si>
    <t>tirpikliai</t>
  </si>
  <si>
    <t>0112</t>
  </si>
  <si>
    <t>Nehalogenintieji panaudoti tirpikliai</t>
  </si>
  <si>
    <t>rūgštys</t>
  </si>
  <si>
    <t>0121</t>
  </si>
  <si>
    <t>Rūgščių atliekos</t>
  </si>
  <si>
    <t>šarmai</t>
  </si>
  <si>
    <t>0122</t>
  </si>
  <si>
    <t>pesticidai</t>
  </si>
  <si>
    <t>0211</t>
  </si>
  <si>
    <t>Agrochemijos produktų atliekos</t>
  </si>
  <si>
    <t>maistinis aliejus ir riebalai</t>
  </si>
  <si>
    <t>0213</t>
  </si>
  <si>
    <t>Dažų, lako, rašalo ir klijų atliekos</t>
  </si>
  <si>
    <t>kitaip neapibrėžtos frakcijos</t>
  </si>
  <si>
    <t>gruntas ir akmenys</t>
  </si>
  <si>
    <t>1261</t>
  </si>
  <si>
    <t>Žemė</t>
  </si>
  <si>
    <t>mišrios komunalinės atliekos</t>
  </si>
  <si>
    <t>1011</t>
  </si>
  <si>
    <t>Buitinės atliekos</t>
  </si>
  <si>
    <t>turgaviečių atliekos</t>
  </si>
  <si>
    <t>gatvių valymo liekanos</t>
  </si>
  <si>
    <t>1012</t>
  </si>
  <si>
    <t>Gatvių valymo atliekos</t>
  </si>
  <si>
    <t>kitaip neapibrėžtos komunalinės atliekos</t>
  </si>
  <si>
    <t>mineralų kasybos atliekos, kuriose nėra metalų</t>
  </si>
  <si>
    <t>smėlio ir molio atliekos</t>
  </si>
  <si>
    <t>metalų atliekos</t>
  </si>
  <si>
    <t>0632</t>
  </si>
  <si>
    <t>Kitos įvairios metalo atliekos</t>
  </si>
  <si>
    <t>naudoti netinkamas kalcio karbonatas</t>
  </si>
  <si>
    <t>1251</t>
  </si>
  <si>
    <t>Dirbtinės mineralinės atliekos</t>
  </si>
  <si>
    <t>mechaniškai atskirtas popieriaus ir kartono atliekų virinimo brokas</t>
  </si>
  <si>
    <t>perdirbti skirto popieriaus ir kartono rūšiavimo atliekos</t>
  </si>
  <si>
    <t>išsiliejusi nafta</t>
  </si>
  <si>
    <t>0311</t>
  </si>
  <si>
    <t>Gudronas ir anglies atliekos</t>
  </si>
  <si>
    <t>druskos rūgštis</t>
  </si>
  <si>
    <t>0124</t>
  </si>
  <si>
    <t>Kitos druskų atliekos</t>
  </si>
  <si>
    <t>atliekos, kuriose yra pavojingų sulfidų</t>
  </si>
  <si>
    <t>fosfitinis šlakas</t>
  </si>
  <si>
    <t>halogenintosios distiliavimo nuosėdos ir reakcijų likučiai</t>
  </si>
  <si>
    <t>0313</t>
  </si>
  <si>
    <t xml:space="preserve">Cheminių reakcijų likučiai </t>
  </si>
  <si>
    <t>vandeniniai plovimo skysčiai ir motininiai tirpalai</t>
  </si>
  <si>
    <t>organiniai halogenintieji tirpikliai, plovimo skysčiai ir motininiai tirpalai</t>
  </si>
  <si>
    <t>0111</t>
  </si>
  <si>
    <t>kiti organiniai tirpikliai, plovimo skysčiai ir motininiai tirpalai</t>
  </si>
  <si>
    <t>fotografijos atliekų apdorojimo jų susidarymo vietoje atliekos, kuriose yra sidabro</t>
  </si>
  <si>
    <t>fotografijos juostos ir popierius, kuriuose yra sidabro ar sidabro junginių</t>
  </si>
  <si>
    <t>1241</t>
  </si>
  <si>
    <t>Išmetamųjų dujų valymo atliekos</t>
  </si>
  <si>
    <t>stiklo pluošto medžiagų atliekos</t>
  </si>
  <si>
    <t>keramikos, plytų, čerpių ir statybinių konstrukcijų gamybos atliekos (po terminio apdorojimo)</t>
  </si>
  <si>
    <t>kitaip neapibrėžtos rūgštys</t>
  </si>
  <si>
    <t>juodųjų metalų šlifavimo ir tekinimo atliekos</t>
  </si>
  <si>
    <t>0611</t>
  </si>
  <si>
    <t xml:space="preserve">Juodųjų metalų atliekos ir laužas </t>
  </si>
  <si>
    <t>juodųjų metalų dulkės ir dalelės</t>
  </si>
  <si>
    <t>spalvotųjų metalų šlifavimo ir tekinimo atliekos</t>
  </si>
  <si>
    <t>0626</t>
  </si>
  <si>
    <t>Kitos metalų atliekos</t>
  </si>
  <si>
    <t>0132</t>
  </si>
  <si>
    <t>Kita naudota alyva</t>
  </si>
  <si>
    <t>suvirinimo atliekos</t>
  </si>
  <si>
    <t>0731</t>
  </si>
  <si>
    <t>0843</t>
  </si>
  <si>
    <t>Kitos nebenaudojamų mašinų ir įrangos sudedamosios dalys</t>
  </si>
  <si>
    <t>sudedamosios dalys, kuriose yra gyvsidabrio</t>
  </si>
  <si>
    <t>suskystintų dujų balionai</t>
  </si>
  <si>
    <t>juodieji metalai</t>
  </si>
  <si>
    <t>spalvotieji metalai</t>
  </si>
  <si>
    <t>kitaip neapibrėžtos sudedamosios dalys</t>
  </si>
  <si>
    <t>nebenaudojama įranga, kurioje yra chlorfluorangliavandenilių, hidrochlorfluorangliavandenilių, hidrofluorangliavandenilių (HCFC, HFC)</t>
  </si>
  <si>
    <t>0821</t>
  </si>
  <si>
    <t>Nebenaudojama didesnė buitinė įranga</t>
  </si>
  <si>
    <t>0823</t>
  </si>
  <si>
    <t xml:space="preserve">Kita nebenaudojama elektros ir elektroninė įranga </t>
  </si>
  <si>
    <t>pavojingos sudedamosios dalys, išimtos iš nebenaudojamos įrangos</t>
  </si>
  <si>
    <t>švino akumuliatoriai</t>
  </si>
  <si>
    <t>0841</t>
  </si>
  <si>
    <t>Baterijų ir akumuliatorių atliekos</t>
  </si>
  <si>
    <t>kitos baterijos ir akumuliatoriai</t>
  </si>
  <si>
    <t>0141</t>
  </si>
  <si>
    <t>Panaudoti cheminiai katalizatoriai</t>
  </si>
  <si>
    <t>kitaip neapibrėžti panaudoti katalizatoriai, kuriuose yra pereinamųjų metalų arba pereinamųjų metalų junginių</t>
  </si>
  <si>
    <t>1252</t>
  </si>
  <si>
    <t>Ugniai atsparių medžiagų atliekos</t>
  </si>
  <si>
    <t>betonas</t>
  </si>
  <si>
    <t>plytos</t>
  </si>
  <si>
    <t>čerpės ir keramika</t>
  </si>
  <si>
    <t>1213</t>
  </si>
  <si>
    <t>Mišrios statybinės atliekos</t>
  </si>
  <si>
    <t>varis, bronza, žalvaris</t>
  </si>
  <si>
    <t>0624</t>
  </si>
  <si>
    <t>Vario atliekos</t>
  </si>
  <si>
    <t>aliuminis</t>
  </si>
  <si>
    <t>0623</t>
  </si>
  <si>
    <t>Kitos aliuminio atliekos</t>
  </si>
  <si>
    <t>švinas</t>
  </si>
  <si>
    <t>0625</t>
  </si>
  <si>
    <t>Švino atliekos</t>
  </si>
  <si>
    <t>cinkas</t>
  </si>
  <si>
    <t>geležis ir plienas</t>
  </si>
  <si>
    <t>alavas</t>
  </si>
  <si>
    <t>metalų mišiniai</t>
  </si>
  <si>
    <t>izoliacinės medžiagos, kuriose yra asbesto</t>
  </si>
  <si>
    <t>dujų valymo kietosios atliekos</t>
  </si>
  <si>
    <t>1281</t>
  </si>
  <si>
    <t>Atliekų apdorojimo atliekos</t>
  </si>
  <si>
    <t>0331</t>
  </si>
  <si>
    <t>Atliekų apdorojimo dumblas ir skystosios atliekos</t>
  </si>
  <si>
    <t>smėliagaudžių atliekos</t>
  </si>
  <si>
    <t>pirminio filtravimo ir košimo kietosios atliekos</t>
  </si>
  <si>
    <t>vandens skaidrinimo dumblas</t>
  </si>
  <si>
    <t>1121</t>
  </si>
  <si>
    <t>Geriamojo ir naudoto vandens valymo dumblas</t>
  </si>
  <si>
    <t>geležies ir plieno atliekos</t>
  </si>
  <si>
    <t>geležies neturinčios atliekos</t>
  </si>
  <si>
    <t>mineralinės medžiagos (pvz., smėlis, akmenys)</t>
  </si>
  <si>
    <t>dienos šviesos lempos ir kitos atliekos, kuriose yra gyvsidabrio</t>
  </si>
  <si>
    <t>nebenaudojama įranga, kurioje yra chlorfluorangliavandenilių</t>
  </si>
  <si>
    <t>metalai</t>
  </si>
  <si>
    <t>rezervuarų dugno dumblas</t>
  </si>
  <si>
    <t>įmonės arba įrangos eksploatavimo tepaluotas dumblas</t>
  </si>
  <si>
    <t>0312</t>
  </si>
  <si>
    <t>Naftos produktų ir vandens emulsijos dumblas</t>
  </si>
  <si>
    <t>sieros rūgštis ir sulfito rūgštis</t>
  </si>
  <si>
    <t>azoto rūgštis ir nitrito rūgštis</t>
  </si>
  <si>
    <t>kitos rūgštys</t>
  </si>
  <si>
    <t>Šarmų atliekos</t>
  </si>
  <si>
    <t>kitos bazės</t>
  </si>
  <si>
    <t>kietosios druskos ir tirpalai, kuriuose yra sunkiųjų metalų</t>
  </si>
  <si>
    <t>atliekos, kuriose yra gyvsidabrio</t>
  </si>
  <si>
    <t>atliekos, kuriose yra kitų sunkiųjų metalų</t>
  </si>
  <si>
    <t>neorganiniai augalų apsaugos produktai, medienos konservantai ir kiti biocidai</t>
  </si>
  <si>
    <t xml:space="preserve">Halogenintieji panaudoti tirpikliai </t>
  </si>
  <si>
    <t>kitos distiliavimo nuosėdos ir reakcijų likučiai</t>
  </si>
  <si>
    <t>dažų ar lako nuėmiklių atliekos</t>
  </si>
  <si>
    <t>dangos miltelių atliekos</t>
  </si>
  <si>
    <t>vandeninės skystosios atliekos, kuriose yra dažų</t>
  </si>
  <si>
    <t>vandeniniai ofseto plokščių ryškalų tirpalai</t>
  </si>
  <si>
    <t>ryškalų tirpalai su tirpikliais</t>
  </si>
  <si>
    <t>ėsdinimo rūgštys</t>
  </si>
  <si>
    <t>ėsdinimo šarmai</t>
  </si>
  <si>
    <t>kitos atliekos</t>
  </si>
  <si>
    <t>mašininės emulsijos ir tirpalai, kuriuose nėra halogenų</t>
  </si>
  <si>
    <t>metalų nuosėdos (šlifavimo, galandimo ir poliravimo nuosėdos), kuriose yra alyvos</t>
  </si>
  <si>
    <t>nechlorintosios emulsijos</t>
  </si>
  <si>
    <t>0131</t>
  </si>
  <si>
    <t>Naudota variklio alyva</t>
  </si>
  <si>
    <t>izoliacinė ar šilumą perduodanti alyva, kurioje yra PCB</t>
  </si>
  <si>
    <t>0771</t>
  </si>
  <si>
    <t>Alyva, kurioje yra PCB</t>
  </si>
  <si>
    <t>kita izoliacinė ir šilumą perduodanti alyva</t>
  </si>
  <si>
    <t>vidaus laivininkystės lijaliniai vandenys</t>
  </si>
  <si>
    <t>kitų laivininkystės rūšių lijaliniai vandenys</t>
  </si>
  <si>
    <t>kolektoriaus dumblas</t>
  </si>
  <si>
    <t>mazutas ir dyzelinis kuras</t>
  </si>
  <si>
    <t>benzinas</t>
  </si>
  <si>
    <t>kitos kuro rūšys (įskaitant mišinius)</t>
  </si>
  <si>
    <t>kitos emulsijos</t>
  </si>
  <si>
    <t>chlorfluorangliavandeniliai, HCFC, HFC</t>
  </si>
  <si>
    <t>kiti halogenintieji tirpikliai ir tirpiklių mišiniai</t>
  </si>
  <si>
    <t>kiti tirpikliai ir tirpiklių mišiniai</t>
  </si>
  <si>
    <t>0812</t>
  </si>
  <si>
    <t xml:space="preserve">Kitos nebenaudojamos transporto priemonės </t>
  </si>
  <si>
    <t>stabdžių trinkelės, kuriose yra asbesto</t>
  </si>
  <si>
    <t>stabdžių skystis</t>
  </si>
  <si>
    <t>0772</t>
  </si>
  <si>
    <t>Įranga, kurioje yra PCB arba kuri yra užteršta PCB</t>
  </si>
  <si>
    <t>0231</t>
  </si>
  <si>
    <t>Smulkios mišrios cheminės atliekos</t>
  </si>
  <si>
    <t>atliekos, kuriose yra tepalų</t>
  </si>
  <si>
    <t>bituminiai mišiniai, kuriuose yra akmens anglių dervos</t>
  </si>
  <si>
    <t>1212</t>
  </si>
  <si>
    <t>iš dugno pelenų išskirtos medžiagos, kuriose yra geležies</t>
  </si>
  <si>
    <t>miesto buitinių nuotekų valymo dumblas</t>
  </si>
  <si>
    <t>1111</t>
  </si>
  <si>
    <t>Kanalizacijos nuotekų valymo dumblas</t>
  </si>
  <si>
    <t>jonitų regeneravimo tirpalai ir dumblas</t>
  </si>
  <si>
    <t>Surinkta, t</t>
  </si>
  <si>
    <t>Susidarė atliekų apdorojimo metu, t</t>
  </si>
  <si>
    <t>Šalinimas</t>
  </si>
  <si>
    <t>Eksportas</t>
  </si>
  <si>
    <t>Deginimas</t>
  </si>
  <si>
    <t>Perdirbimas</t>
  </si>
  <si>
    <t>Kt. naudojimas</t>
  </si>
  <si>
    <t xml:space="preserve">Apdorojimas </t>
  </si>
  <si>
    <t>Kelio dangos iš angliavandenilinių medžiagų atliekos</t>
  </si>
  <si>
    <t>1 - pavojinga</t>
  </si>
  <si>
    <t>stat. kodo pavadinimas</t>
  </si>
  <si>
    <t>gręžinių dumblas ir atliekos, kuriuose yra chloridų, nenurodyti 01 05 05 ir 01 05 06 pozicijose</t>
  </si>
  <si>
    <t>gyvūnų audinių atliekos</t>
  </si>
  <si>
    <t>plastikų atliekos (išskyrus pakuotes)</t>
  </si>
  <si>
    <t>agrochemijos atliekos, kuriose yra pavojingųjų medžiagų</t>
  </si>
  <si>
    <t>žaliavos plovimo, valymo ir mechaninio smulkinimo atliekos</t>
  </si>
  <si>
    <t>pjuvenos, drožlės, skiedros, mediena, medienos drožlių plokštės ir fanera, kuriuose yra pavojingųjų medžiagų</t>
  </si>
  <si>
    <t>pjuvenos, drožlės, skiedros, medienos drožlių plokštės ir fanera, nenurodyti 03 01 04 pozicijoje</t>
  </si>
  <si>
    <t>kiti medienos konservantai, kuriuose yra pavojingųjų medžiagų</t>
  </si>
  <si>
    <t>mėsos atliekos ir apdorojimo kalkėmis atliekos</t>
  </si>
  <si>
    <t>dumblas, visų pirma nuotekų valymo jų susidarymo vietoje dumblas, kuriame yra chromo</t>
  </si>
  <si>
    <t>dumblas, visų pirma nuotekų valymo jų susidarymo vietoje dumblas, kuriame nėra chromo</t>
  </si>
  <si>
    <t>sudėtinių medžiagų (impregnuotų tekstilės gaminių, elastomerų, plastomerų) atliekos</t>
  </si>
  <si>
    <t>apdailos atliekos, kuriose yra organinių tirpiklių</t>
  </si>
  <si>
    <t>dažikliai ir pigmentai, kuriuose yra pavojingųjų medžiagų</t>
  </si>
  <si>
    <t>nuotekų valymo jų susidarymo vietoje dumblas, kuriame yra pavojingųjų medžiagų</t>
  </si>
  <si>
    <t>amonio hidroksidas</t>
  </si>
  <si>
    <t>natrio ir kalio hidroksidas</t>
  </si>
  <si>
    <t>kietosios druskos ir tirpalai, nenurodyti 06 03 11 ir 06 03 13 pozicijose</t>
  </si>
  <si>
    <t>nuotekų valymo jų susidarymo vietoje dumblas, nenurodytas 06 05 02 pozicijoje</t>
  </si>
  <si>
    <t>atliekos, kuriose yra sulfidų, nenurodytos 06 06 02 pozicijoje</t>
  </si>
  <si>
    <t>reakcijų su kalciu atliekos, nenurodytos 06 09 03</t>
  </si>
  <si>
    <t>panaudotos aktyvintosios anglys (išskyrus nurodytas 06 07 02 pozicijoje)</t>
  </si>
  <si>
    <t>kiti filtrų papločiai ir panaudoti absorbentai</t>
  </si>
  <si>
    <t>nuotekų valymo jų susidarymo vietoje dumblas, nenurodytas 07 02 11 pozicijoje</t>
  </si>
  <si>
    <t>kietosios atliekos, kuriose yra pavojingųjų medžiagų</t>
  </si>
  <si>
    <t>dažų ir lako, kuriuose yra organinių tirpiklių ar kitų pavojingųjų medžiagų, atliekos</t>
  </si>
  <si>
    <t>dažų ir lako atliekos, nenurodytos 08 01 11 pozicijoje</t>
  </si>
  <si>
    <t>vandeninis dumblas, kuriame yra dažų ar lako, kuriuose yra organinių tirpiklių ar kitų pavojingųjų medžiagų</t>
  </si>
  <si>
    <t>vandeniniai dumblai, kuriuose yra dažų ar lakų ir kurie nepaminėti 08 01 15 pozicijoje</t>
  </si>
  <si>
    <t>dažų ar lako šalinimo atliekos, kuriose yra organinių tirpiklių ar kitų pavojingųjų medžiagų</t>
  </si>
  <si>
    <t>dažų ar lako šalinimo atliekos, nenurodytos 08 01 17 pozicijoje</t>
  </si>
  <si>
    <t>vandeninės suspensijos, kuriose yra dažų ar lako, kuriuose yra organinių tirpiklių ar kitų pavojingųjų medžiagų</t>
  </si>
  <si>
    <t>vandeninės suspensijos, kuriose yra dažų ar lako, nenurodytos 08 01 19 pozicijoje</t>
  </si>
  <si>
    <t>dažų atliekos, kuriose yra pavojingųjų medžiagų</t>
  </si>
  <si>
    <t>dažų dumblas, kuriame yra pavojingųjų medžiagų</t>
  </si>
  <si>
    <t>dažų dumblas, nenurodytas 08 03 14 pozicijoje</t>
  </si>
  <si>
    <t>spaustuvinio dažiklio atliekos, kuriose yra pavojingųjų medžiagų</t>
  </si>
  <si>
    <t>klijų ir hermetikų, kuriuose yra organinių tirpiklių ar kitų pavojingųjų medžiagų, atliekos</t>
  </si>
  <si>
    <t>klijų ir hermetikų atliekos, nenurodytos 08 04 09 pozicijoje</t>
  </si>
  <si>
    <t>klijų ir hermetikų dumblas, nenurodytas 08 04 11 pozicijoje</t>
  </si>
  <si>
    <t>vandeninės skystosios atliekos, kuriose yra klijų ir hermetikų, nenurodytų 08 04 15 pozicijoje</t>
  </si>
  <si>
    <t>vandeniniai ryškalų ir aktyviklių tirpalai</t>
  </si>
  <si>
    <t>fiksažo tirpalai</t>
  </si>
  <si>
    <t>balinimo tirpalai ir balinimo fiksažo tirpalai</t>
  </si>
  <si>
    <t>fotografijos juostos ir popierius, kuriuose nėra sidabro ar sidabro junginių</t>
  </si>
  <si>
    <t>dugno pelenai, šlakas ir garo katilų dulkės (išskyrus garo katilų dulkes, nurodytas 10 01 04 pozicijoje)</t>
  </si>
  <si>
    <t>lakieji akmens anglių pelenai</t>
  </si>
  <si>
    <t>bendrojo deginimo dugno pelenai, šlakas ir garo katilų dulkės, kuriuose yra pavojingųjų medžiagų</t>
  </si>
  <si>
    <t>bendrojo deginimo dugno pelenai, šlakas ir garo katilų dulkės, nenurodyti 10 01 14 pozicijoje</t>
  </si>
  <si>
    <t>bendrojo deginimo lakieji pelenai, nenurodyti 10 01 16 pozicijoje</t>
  </si>
  <si>
    <t>garo katilų valymo vandeninis dumblas, nenurodytas 10 01 22 pozicijoje</t>
  </si>
  <si>
    <t>dujų valymo kietosios atliekos, kuriose yra pavojingųjų medžiagų</t>
  </si>
  <si>
    <t>dalelės ir dulkės</t>
  </si>
  <si>
    <t>kaminų dujų dulkės, nepaminėtos 10 09 09 pozicijoje</t>
  </si>
  <si>
    <t>rišiklių atliekos, nenurodytos 10 10 13 pozicijoje</t>
  </si>
  <si>
    <t>smulkios stiklo atliekos ir stiklo milteliai, kuriuose yra sunkiųjų metalų (pvz., iš kineskopų)</t>
  </si>
  <si>
    <t>stiklo atliekos, nenurodytos 10 11 11 pozicijoje</t>
  </si>
  <si>
    <t>dumblas ir filtrų papločiai, kuriuose yra pavojingųjų medžiagų</t>
  </si>
  <si>
    <t>dumblas ir filtrų papločiai, nenurodyti 11 01 09 pozicijoje</t>
  </si>
  <si>
    <t>vandeniniai skalavimo skysčiai, kuriuose yra pavojingųjų medžiagų</t>
  </si>
  <si>
    <t>riebalų šalinimo atliekos, kuriose yra pavojingųjų medžiagų</t>
  </si>
  <si>
    <t>sočiosios arba panaudotos jonitinės dervos</t>
  </si>
  <si>
    <t>kitos atliekos, kuriose yra pavojingųjų medžiagų</t>
  </si>
  <si>
    <t>panaudotas fliusas</t>
  </si>
  <si>
    <t>spalvotųjų metalų dulkės ir dalelės</t>
  </si>
  <si>
    <t>mineralinė mašininė alyva, kurioje nėra halogenų (išskyrus emulsijas ir tirpalus)</t>
  </si>
  <si>
    <t>mašininės emulsijos ir tirpalai, kuriuose yra halogenų</t>
  </si>
  <si>
    <t>mašininis dumblas, kuriame yra pavojingųjų medžiagų</t>
  </si>
  <si>
    <t>naudotos šlifavimo dalys ir šlifavimo medžiagos, kuriose yra pavojingųjų medžiagų</t>
  </si>
  <si>
    <t>naudotos šlifavimo dalys ir šlifavimo medžiagos, nenurodytos 12 01 20 pozicijoje</t>
  </si>
  <si>
    <t>chlorintoji hidraulinė alyva, kurioje yra mineralų</t>
  </si>
  <si>
    <t>nechlorintoji hidraulinė alyva, kurioje yra mineralų</t>
  </si>
  <si>
    <t>sintetinė hidraulinė alyva</t>
  </si>
  <si>
    <t>kita hidraulinė alyva</t>
  </si>
  <si>
    <t>mineralinė chlorintoji variklio, pavarų dėžės ir tepamoji alyva</t>
  </si>
  <si>
    <t>mineralinė nechlorintoji variklio, pavarų dėžės ir tepamoji alyva</t>
  </si>
  <si>
    <t>sintetinė variklio, pavarų dėžės ir tepamoji alyva</t>
  </si>
  <si>
    <t>lengvai biologiškai skaidi variklio, pavarų dėžės ir tepamoji alyva</t>
  </si>
  <si>
    <t>kita variklio, pavarų dėžės ir tepamoji alyva</t>
  </si>
  <si>
    <t>žvyro gaudyklės ir naftos produktų ir vandens separatorių kietosios medžiagos</t>
  </si>
  <si>
    <t>naftos produktų ir vandens separatorių dumblas</t>
  </si>
  <si>
    <t>naftos produktų ar vandens separatorių naftos produktai</t>
  </si>
  <si>
    <t>naftos produktų ir vandens separatorių tepaluotas vanduo</t>
  </si>
  <si>
    <t>žvyro gaudyklės ir naftos produktų ir vandens separatorių atliekų mišiniai</t>
  </si>
  <si>
    <t>dumblai arba kietosios atliekos, kuriose yra halogenintųjų tirpiklių</t>
  </si>
  <si>
    <t>sudėtinės pakuotės</t>
  </si>
  <si>
    <t>pakuotės, kuriose yra pavojingųjų medžiagų likučių arba kurios yra jomis užterštos</t>
  </si>
  <si>
    <t>metalinės pakuotės, įskaitant suslėgto oro talpyklas, kuriose yra pavojingųjų kietų poringų rišamųjų medžiagų (pvz., asbesto)</t>
  </si>
  <si>
    <t>absorbentai, filtrų medžiagos (įskaitant kitaip neapibrėžtus tepalų filtrus), pašluostės, apsauginiai audiniai, užteršti pavojingosiomis medžiagomis</t>
  </si>
  <si>
    <t>absorbentai, filtrų medžiagos, pašluostės ir apsauginiai drabužiai, nenurodyti 15 02 02 pozicijoje</t>
  </si>
  <si>
    <t>naudoti nebetinkamos padangos</t>
  </si>
  <si>
    <t>Naudotos padangos</t>
  </si>
  <si>
    <t>naudoti nebetinkamos transporto priemonės</t>
  </si>
  <si>
    <t>naudoti nebetinkamos transporto priemonės, kuriose nebėra nei skysčių, nei kitų pavojingųjų sudedamųjų dalių</t>
  </si>
  <si>
    <t>tepalų filtrai</t>
  </si>
  <si>
    <t>sprogios sudedamosios dalys (pvz. oro pagalvės)</t>
  </si>
  <si>
    <t>stabdžių trinkelės, nenurodytos 16 01 11 pozicijoje</t>
  </si>
  <si>
    <t>aušinamieji skysčiai, kuriuose yra pavojingųjų medžiagų</t>
  </si>
  <si>
    <t>aušinamieji skysčiai, nenurodyti 16 01 14 pozicijoje</t>
  </si>
  <si>
    <t>pavojingos sudedamosios dalys, nenurodytos 16 01 07–16 01 11, 16 01 13 ir 16 01 14 pozicijose</t>
  </si>
  <si>
    <t>transformatoriai ir kondensatoriai, kuriuose yra PCB</t>
  </si>
  <si>
    <t>nebenaudojama įranga, kurioje yra pavojingų sudedamųjų dalių (3), nenurodytų 16 02 09–16 02 12 pozicijose</t>
  </si>
  <si>
    <t>nebenaudojama įranga, nenurodyta 16 02 09–16 02 13 pozicijose</t>
  </si>
  <si>
    <t>sudedamosios dalys, išimtos iš nebenaudojamos įrangos, nenurodytos 16 02 15 pozicijoje</t>
  </si>
  <si>
    <t>neorganinės atliekos, kuriose yra pavojingųjų medžiagų</t>
  </si>
  <si>
    <t>neorganinės atliekos, nenurodytos 16 03 03 pozicijoje</t>
  </si>
  <si>
    <t>organinės atliekos, kuriose yra pavojingųjų medžiagų</t>
  </si>
  <si>
    <t>organinės atliekos, nenurodytos 16 03 05 pozicijoje</t>
  </si>
  <si>
    <t>dujos slėginiuose konteineriuose (įskaitant halonus), kuriose yra pavojingųjų medžiagų</t>
  </si>
  <si>
    <t>laboratorinės cheminės medžiagos, kurių sudėtyje yra pavojingųjų medžiagų arba kurios iš jų sudarytos, įskaitant laboratorinių cheminių medžiagų mišinius</t>
  </si>
  <si>
    <t>nebereikalingos neorganinės cheminės medžiagos, kurių sudėtyje yra pavojingųjų medžiagų arba kurios iš jų sudarytos</t>
  </si>
  <si>
    <t>nebenaudojamos organinės cheminės medžiagos, kurių sudėtyje yra pavojingųjų medžiagų arba kurios iš jų sudarytos</t>
  </si>
  <si>
    <t>nebenaudojamos cheminės medžiagos, nenurodytos 16 05 06, 16 05 07 arba 16 05 08 pozicijose</t>
  </si>
  <si>
    <t>nikelio ir kadmio akumuliatoriai</t>
  </si>
  <si>
    <t>baterijos, kuriose yra gyvsidabrio</t>
  </si>
  <si>
    <t>šarminės baterijos (išskyrus nurodytas 16 06 03 pozicijoje)</t>
  </si>
  <si>
    <t>atskirai surinktas baterijų ir akumuliatorių elektrolitas</t>
  </si>
  <si>
    <t>atliekos, kuriose yra kitų pavojingųjų medžiagų</t>
  </si>
  <si>
    <t>panaudoti katalizatoriai, kuriuose yra aukso, sidabro, renio, rodžio, paladžio, iridžio arba platinos (išskyrus nurodytas 16 08 07 pozicijoje)</t>
  </si>
  <si>
    <t>panaudoti katalizatoriai, kuriuose yra pavojingųjų pereinamųjų metalų arba pavojingųjų pereinamųjų metalų junginių</t>
  </si>
  <si>
    <t>panaudoti skysto katalizinio krekingo katalizatoriai (išskyrus nurodytus 16 08 07 pozicijoje)</t>
  </si>
  <si>
    <t>panaudoti katalizatoriai, užteršti pavojingosiomis medžiagomis</t>
  </si>
  <si>
    <t>vandeninės skystosios atliekos, kuriose yra pavojingųjų medžiagų</t>
  </si>
  <si>
    <t>vandeninės skystosios atliekos, neapibrėžtos 16 10 01 pozicijoje</t>
  </si>
  <si>
    <t>kita metalurgijos procesų iškloja ir ugniai atsparios medžiagos, kuriose yra pavojingųjų medžiagų</t>
  </si>
  <si>
    <t>nemetalurgijos procesų iškloja ir ugniai atsparios medžiagos, kuriose yra pavojingųjų medžiagų</t>
  </si>
  <si>
    <t>betono, plytų, čerpių ir keramikos gaminių mišiniai, nenurodyti 17 01 06 pozicijoje</t>
  </si>
  <si>
    <t>stiklas, plastikas ir mediena, kuriuose yra pavojingųjų medžiagų arba kurie yra jomis užteršti</t>
  </si>
  <si>
    <t>bituminiai mišiniai, nenurodyti 17 03 01 pozicijoje</t>
  </si>
  <si>
    <t>metalų atliekos, užterštos pavojingosiomis medžiagomis</t>
  </si>
  <si>
    <t>kabeliai, kuriuose yra alyvos, akmens anglių dervos ir kitų pavojingųjų medžiagų</t>
  </si>
  <si>
    <t>kabeliai, nenurodyti 17 04 10 pozicijoje</t>
  </si>
  <si>
    <t>gruntas ir akmenys, kuriuose yra pavojingųjų medžiagų</t>
  </si>
  <si>
    <t>gruntas ir akmenys, nenurodyti 17 05 03 pozicijoje</t>
  </si>
  <si>
    <t>kelių skalda, kurioje yra pavojingųjų medžiagų</t>
  </si>
  <si>
    <t>kelių skalda, nenurodyta 17 05 07 pozicijoje</t>
  </si>
  <si>
    <t>kitos izoliacinės medžiagos, kuriose yra pavojingųjų medžiagų arba kurios iš jų sudarytos</t>
  </si>
  <si>
    <t>izoliacinės medžiagos, nenurodytos 17 06 01 ir 17 06 03 pozicijose</t>
  </si>
  <si>
    <t>statybinės medžiagos, kuriose yra asbesto</t>
  </si>
  <si>
    <t>gipso izoliacinės statybinės medžiagos, nenurodytos 17 08 01</t>
  </si>
  <si>
    <t>kitos statybinės ir griovimo atliekos (įskaitant mišrias atliekas), kuriose yra pavojingųjų medžiagų</t>
  </si>
  <si>
    <t>mišrios statybinės ir griovimo atliekos, nenurodytos 17 09 01, 17 09 02 ir 17 09 03 pozicijose</t>
  </si>
  <si>
    <t>aštrūs daiktai (išskyrus nurodytus 18 01 03 pozicijoje)</t>
  </si>
  <si>
    <t>kūno dalys ir organai, taip pat kraujo paketus ir konservuotą kraują (išskyrus nurodytus 18 01 03 pozicijoje)</t>
  </si>
  <si>
    <t>atliekos, kurių rinkimui ir šalinimui netaikomi specialūs reikalavimai, kad būtų išvengta infekcijos (pvz., tvarsliava, gipso tvarsčiai, skalbiniai, vienkartiniai drabužiai, sauskelnės)</t>
  </si>
  <si>
    <t>cheminės medžiagos, kuriose yra pavojingųjų medžiagų arba kurios iš jų sudarytos</t>
  </si>
  <si>
    <t>cheminės medžiagos, nepaminėtos 18 01 06 pozicijoje</t>
  </si>
  <si>
    <t>vaistai, nepaminėti 18 01 08 pozicijoje</t>
  </si>
  <si>
    <t>aštrūs daiktai (išskyrus nurodytus 18 02 02 pozicijoje)</t>
  </si>
  <si>
    <t>cheminės medžiagos, nepaminėtos 18 02 05 pozicijoje</t>
  </si>
  <si>
    <t>vaistai, kurie nepaminėti 18 02 07 pozicijoje</t>
  </si>
  <si>
    <t>kaminų dujoms valyti naudotos aktyvintosios anglys</t>
  </si>
  <si>
    <t>dugno pelenai ir šlakas, kuriuose yra pavojingųjų medžiagų</t>
  </si>
  <si>
    <t>dugno pelenai ir šlakas, nenurodyti 19 01 11 pozicijoje</t>
  </si>
  <si>
    <t>lakieji pelenai, kuriuose yra pavojingųjų medžiagų</t>
  </si>
  <si>
    <t>garo katilų dulkės, nenurodytos 19 01 15 pozicijoje</t>
  </si>
  <si>
    <t>pirolizės atliekos, kurios nepaminėtos 19 01 17 pozicijoje</t>
  </si>
  <si>
    <t>fizinio ir cheminio apdorojimo dumblas, kuriame yra pavojingųjų medžiagų</t>
  </si>
  <si>
    <t>fizinio ir cheminio apdorojimo dumblas, nenurodytas 19 02 05 pozicijoje</t>
  </si>
  <si>
    <t>charakteristikų neatitinkantis kompostas</t>
  </si>
  <si>
    <t>košimo likučiai</t>
  </si>
  <si>
    <t>atskyrus alyvą ir vandenį gautas riebalų ir alyvos mišinys, kuriame yra tik maistinio aliejaus ir riebalų</t>
  </si>
  <si>
    <t>atskyrus naftą ir vandenį gautas riebalų ir naftos mišinys, nenurodytas 19 08 09 pozicijoje</t>
  </si>
  <si>
    <t>biologinio pramoninių nuotekų valymo jų susidarymo vietoje dumblas, nenurodytas 19 08 11 pozicijoje</t>
  </si>
  <si>
    <t>kitokio pramoninių nuotekų valymo jų susidarymo vietoje dumblas, kuriame yra pavojingųjų medžiagų</t>
  </si>
  <si>
    <t>kitokio pramoninių nuotekų valymo jų susidarymo vietoje dumblas, nenurodytas 19 08 13 pozicijoje</t>
  </si>
  <si>
    <t>panaudotos aktyvintosios anglys</t>
  </si>
  <si>
    <t>dulkių pavidalo frakcijos ir dulkės, kuriose yra pavojingųjų medžiagų</t>
  </si>
  <si>
    <t>kitos frakcijos, kuriose yra pavojingųjų medžiagų</t>
  </si>
  <si>
    <t>mediena, kurioje yra pavojingųjų medžiagų</t>
  </si>
  <si>
    <t>mediena, kuri nepaminėta 19 12 06 pozicijoje</t>
  </si>
  <si>
    <t>tekstilės medžiagos</t>
  </si>
  <si>
    <t>degiosiosios atliekos (iš atliekų gautas kuras)</t>
  </si>
  <si>
    <t>kitos mechaninio atliekų (įskaitant medžiagų mišinius) apdorojimo atliekos, kuriose yra pavojingųjų medžiagų</t>
  </si>
  <si>
    <t>kitos mechaninio atliekų (įskaitant medžiagų mišinius) apdorojimo atliekos, nenurodytos 19 12 11 pozicijoje</t>
  </si>
  <si>
    <t>biologiškai skaidžios virtuvių ir valgyklų atliekos</t>
  </si>
  <si>
    <t>apranga</t>
  </si>
  <si>
    <t>fotochemikalai</t>
  </si>
  <si>
    <t>dažai, rašalas, klijai ir dervos, kuriuose yra pavojingųjų medžiagų</t>
  </si>
  <si>
    <t>plovikliai, kuriuose yra pavojingųjų medžiagų</t>
  </si>
  <si>
    <t>plovikliai, nenurodyti 20 01 29 pozicijoje</t>
  </si>
  <si>
    <t>vaistai, nenurodyti 20 01 31 pozicijoje</t>
  </si>
  <si>
    <t>16 06 01, 16 06 02 arba 16 06 03 pozicijose nurodytos baterijos ir akumuliatoriai ir nerūšiuotos baterijos bei akumuliatoriai, kuriuose yra tokių baterijų</t>
  </si>
  <si>
    <t>baterijos ir akumuliatoriai, nenurodyti 20 01 33 pozicijoje</t>
  </si>
  <si>
    <t>nebenaudojama elektros ir elektroninė įranga, nenurodyta 20 01 21 ir 20 01 23 pozicijose, kurioje yra pavojingųjų sudedamųjų dalių (3)</t>
  </si>
  <si>
    <t>nebenaudojama elektros ir elektroninė įranga, nenurodyta 20 01 21, 20 01 23 ir 20 01 35 pozicijose</t>
  </si>
  <si>
    <t>mediena, kuri nepaminėta 20 01 37 pozicijoje</t>
  </si>
  <si>
    <t>kaminų valymo atliekos</t>
  </si>
  <si>
    <t>biologiškai skaidžios atliekos</t>
  </si>
  <si>
    <t>kitos biologiškai neskaidžios atliekos</t>
  </si>
  <si>
    <t>stambiosios atliekos</t>
  </si>
  <si>
    <t>plastikinės (kartu su PET (polietilentereftalatas)) pakuotės</t>
  </si>
  <si>
    <t xml:space="preserve"> * 190805 - šių atliekų nuolat saugomi kiekiai (nurodyti metų pabaigoje) valstybinėje atliekų suvestinėje į kitų metų pradžią neperkeliami.</t>
  </si>
  <si>
    <t>190805*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</si>
</sst>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theme="1"/>
      <name val="Calibri"/>
      <family val="2"/>
    </font>
    <font>
      <sz val="12"/>
      <color theme="1"/>
      <name val="Times New Roman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9FF9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7" fillId="0" borderId="0"/>
    <xf numFmtId="0" fontId="8" fillId="5" borderId="0" applyNumberFormat="0" applyBorder="0" applyAlignment="0" applyProtection="0"/>
    <xf numFmtId="0" fontId="9" fillId="0" borderId="0"/>
    <xf numFmtId="0" fontId="10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4" fillId="3" borderId="8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/>
    <xf numFmtId="164" fontId="5" fillId="0" borderId="15" xfId="0" applyNumberFormat="1" applyFont="1" applyFill="1" applyBorder="1" applyAlignment="1">
      <alignment horizontal="right"/>
    </xf>
    <xf numFmtId="0" fontId="5" fillId="0" borderId="15" xfId="5" applyFont="1" applyFill="1" applyBorder="1" applyAlignment="1">
      <alignment horizontal="center"/>
    </xf>
    <xf numFmtId="0" fontId="6" fillId="0" borderId="15" xfId="5" applyNumberFormat="1" applyFont="1" applyFill="1" applyBorder="1" applyAlignment="1">
      <alignment horizontal="left" vertical="center" wrapText="1"/>
    </xf>
    <xf numFmtId="0" fontId="6" fillId="0" borderId="15" xfId="5" applyNumberFormat="1" applyFont="1" applyFill="1" applyBorder="1" applyAlignment="1">
      <alignment horizontal="center" vertical="center"/>
    </xf>
    <xf numFmtId="0" fontId="6" fillId="0" borderId="15" xfId="5" applyNumberFormat="1" applyFont="1" applyFill="1" applyBorder="1" applyAlignment="1">
      <alignment horizontal="left" vertical="center"/>
    </xf>
    <xf numFmtId="164" fontId="5" fillId="0" borderId="15" xfId="5" applyNumberFormat="1" applyFont="1" applyFill="1" applyBorder="1" applyAlignment="1">
      <alignment horizontal="right"/>
    </xf>
    <xf numFmtId="164" fontId="5" fillId="0" borderId="15" xfId="5" applyNumberFormat="1" applyFont="1" applyFill="1" applyBorder="1"/>
    <xf numFmtId="164" fontId="6" fillId="0" borderId="15" xfId="0" applyNumberFormat="1" applyFont="1" applyFill="1" applyBorder="1"/>
    <xf numFmtId="0" fontId="5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center"/>
    </xf>
    <xf numFmtId="164" fontId="11" fillId="0" borderId="15" xfId="0" applyNumberFormat="1" applyFont="1" applyFill="1" applyBorder="1" applyAlignment="1">
      <alignment horizontal="right"/>
    </xf>
    <xf numFmtId="164" fontId="11" fillId="0" borderId="15" xfId="0" applyNumberFormat="1" applyFont="1" applyFill="1" applyBorder="1"/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/>
    <xf numFmtId="2" fontId="11" fillId="0" borderId="15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/>
    <xf numFmtId="164" fontId="5" fillId="0" borderId="15" xfId="5" applyNumberFormat="1" applyFont="1" applyFill="1" applyBorder="1" applyAlignment="1"/>
    <xf numFmtId="164" fontId="6" fillId="0" borderId="15" xfId="5" applyNumberFormat="1" applyFont="1" applyFill="1" applyBorder="1" applyAlignment="1">
      <alignment horizontal="right" vertical="center"/>
    </xf>
    <xf numFmtId="0" fontId="0" fillId="0" borderId="15" xfId="0" applyFill="1" applyBorder="1" applyAlignment="1"/>
    <xf numFmtId="0" fontId="0" fillId="0" borderId="15" xfId="0" applyFill="1" applyBorder="1"/>
    <xf numFmtId="16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/>
    <xf numFmtId="0" fontId="12" fillId="0" borderId="15" xfId="0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right"/>
    </xf>
    <xf numFmtId="164" fontId="12" fillId="0" borderId="15" xfId="0" applyNumberFormat="1" applyFont="1" applyFill="1" applyBorder="1"/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5" applyFont="1" applyFill="1" applyBorder="1" applyAlignment="1">
      <alignment horizontal="center"/>
    </xf>
    <xf numFmtId="0" fontId="6" fillId="0" borderId="0" xfId="5" applyNumberFormat="1" applyFont="1" applyFill="1" applyBorder="1" applyAlignment="1">
      <alignment horizontal="left" vertical="center" wrapText="1"/>
    </xf>
    <xf numFmtId="0" fontId="6" fillId="0" borderId="0" xfId="5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left" vertical="center"/>
    </xf>
    <xf numFmtId="164" fontId="5" fillId="0" borderId="0" xfId="5" applyNumberFormat="1" applyFont="1" applyFill="1" applyBorder="1" applyAlignment="1">
      <alignment horizontal="right"/>
    </xf>
    <xf numFmtId="164" fontId="5" fillId="0" borderId="0" xfId="5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right"/>
    </xf>
    <xf numFmtId="164" fontId="1" fillId="0" borderId="15" xfId="0" applyNumberFormat="1" applyFont="1" applyFill="1" applyBorder="1"/>
    <xf numFmtId="0" fontId="5" fillId="0" borderId="0" xfId="0" applyFont="1" applyFill="1"/>
    <xf numFmtId="164" fontId="1" fillId="0" borderId="15" xfId="0" applyNumberFormat="1" applyFont="1" applyFill="1" applyBorder="1" applyAlignment="1"/>
    <xf numFmtId="164" fontId="5" fillId="0" borderId="0" xfId="5" applyNumberFormat="1" applyFont="1" applyFill="1" applyBorder="1" applyAlignment="1"/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6">
    <cellStyle name="Geras 2" xfId="1"/>
    <cellStyle name="Geras 3" xfId="3"/>
    <cellStyle name="Įprastas" xfId="0" builtinId="0"/>
    <cellStyle name="Įprastas 2" xfId="5"/>
    <cellStyle name="Normal 2" xfId="4"/>
    <cellStyle name="Normal_Atliekos 2010 OFICIALI susidarė_REGL_2150" xfId="2"/>
  </cellStyles>
  <dxfs count="0"/>
  <tableStyles count="0" defaultTableStyle="TableStyleMedium2" defaultPivotStyle="PivotStyleLight16"/>
  <colors>
    <mruColors>
      <color rgb="FF99CCFF"/>
      <color rgb="FFFFFF99"/>
      <color rgb="FF99FF99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abSelected="1" zoomScale="110" zoomScaleNormal="110" workbookViewId="0">
      <pane xSplit="2" ySplit="4" topLeftCell="C275" activePane="bottomRight" state="frozen"/>
      <selection pane="topRight" activeCell="C1" sqref="C1"/>
      <selection pane="bottomLeft" activeCell="A5" sqref="A5"/>
      <selection pane="bottomRight" activeCell="S285" sqref="S285"/>
    </sheetView>
  </sheetViews>
  <sheetFormatPr defaultRowHeight="15" x14ac:dyDescent="0.25"/>
  <cols>
    <col min="1" max="1" width="7.375" style="3" customWidth="1"/>
    <col min="2" max="2" width="8.625" style="6" customWidth="1"/>
    <col min="3" max="3" width="4.625" style="3" customWidth="1"/>
    <col min="4" max="4" width="13.625" style="6" customWidth="1"/>
    <col min="5" max="5" width="6.5" style="6" customWidth="1"/>
    <col min="6" max="6" width="14.25" style="6" customWidth="1"/>
    <col min="7" max="7" width="11.75" style="5" customWidth="1"/>
    <col min="8" max="10" width="12.5" style="4" customWidth="1"/>
    <col min="11" max="11" width="12.25" style="4" customWidth="1"/>
    <col min="12" max="12" width="10.625" style="4" customWidth="1"/>
    <col min="13" max="13" width="10.375" style="4" customWidth="1"/>
    <col min="14" max="14" width="11.625" style="4" customWidth="1"/>
    <col min="15" max="15" width="9.5" style="4" customWidth="1"/>
    <col min="16" max="16" width="12.375" style="4" customWidth="1"/>
    <col min="17" max="17" width="11.375" style="4" customWidth="1"/>
    <col min="18" max="18" width="12.625" style="4" customWidth="1"/>
    <col min="19" max="19" width="11.125" style="4" customWidth="1"/>
    <col min="20" max="20" width="10.75" style="1" customWidth="1"/>
    <col min="21" max="16384" width="9" style="1"/>
  </cols>
  <sheetData>
    <row r="1" spans="1:19" ht="30" customHeight="1" x14ac:dyDescent="0.25">
      <c r="A1" s="87" t="s">
        <v>0</v>
      </c>
      <c r="B1" s="87" t="s">
        <v>1</v>
      </c>
      <c r="C1" s="84" t="s">
        <v>318</v>
      </c>
      <c r="D1" s="84" t="s">
        <v>2</v>
      </c>
      <c r="E1" s="84" t="s">
        <v>3</v>
      </c>
      <c r="F1" s="84" t="s">
        <v>319</v>
      </c>
      <c r="G1" s="78" t="s">
        <v>4</v>
      </c>
      <c r="H1" s="78" t="s">
        <v>309</v>
      </c>
      <c r="I1" s="78" t="s">
        <v>310</v>
      </c>
      <c r="J1" s="79" t="s">
        <v>6</v>
      </c>
      <c r="K1" s="82" t="s">
        <v>311</v>
      </c>
      <c r="L1" s="83"/>
      <c r="M1" s="75" t="s">
        <v>312</v>
      </c>
      <c r="N1" s="76" t="s">
        <v>313</v>
      </c>
      <c r="O1" s="77"/>
      <c r="P1" s="7"/>
      <c r="Q1" s="8"/>
      <c r="R1" s="9" t="s">
        <v>316</v>
      </c>
      <c r="S1" s="78" t="s">
        <v>5</v>
      </c>
    </row>
    <row r="2" spans="1:19" ht="36" customHeight="1" x14ac:dyDescent="0.25">
      <c r="A2" s="87"/>
      <c r="B2" s="87"/>
      <c r="C2" s="85"/>
      <c r="D2" s="85"/>
      <c r="E2" s="85"/>
      <c r="F2" s="85"/>
      <c r="G2" s="78"/>
      <c r="H2" s="78"/>
      <c r="I2" s="78"/>
      <c r="J2" s="80"/>
      <c r="K2" s="10" t="s">
        <v>7</v>
      </c>
      <c r="L2" s="17" t="s">
        <v>8</v>
      </c>
      <c r="M2" s="75"/>
      <c r="N2" s="11" t="s">
        <v>9</v>
      </c>
      <c r="O2" s="12" t="s">
        <v>10</v>
      </c>
      <c r="P2" s="13" t="s">
        <v>314</v>
      </c>
      <c r="Q2" s="18" t="s">
        <v>315</v>
      </c>
      <c r="R2" s="14" t="s">
        <v>11</v>
      </c>
      <c r="S2" s="78"/>
    </row>
    <row r="3" spans="1:19" ht="18.75" customHeight="1" x14ac:dyDescent="0.25">
      <c r="A3" s="84"/>
      <c r="B3" s="84"/>
      <c r="C3" s="86"/>
      <c r="D3" s="86"/>
      <c r="E3" s="86"/>
      <c r="F3" s="86"/>
      <c r="G3" s="79"/>
      <c r="H3" s="79"/>
      <c r="I3" s="78"/>
      <c r="J3" s="81"/>
      <c r="K3" s="10" t="s">
        <v>12</v>
      </c>
      <c r="L3" s="17" t="s">
        <v>13</v>
      </c>
      <c r="M3" s="17" t="s">
        <v>14</v>
      </c>
      <c r="N3" s="13" t="s">
        <v>15</v>
      </c>
      <c r="O3" s="17" t="s">
        <v>16</v>
      </c>
      <c r="P3" s="13" t="s">
        <v>17</v>
      </c>
      <c r="Q3" s="18" t="s">
        <v>18</v>
      </c>
      <c r="R3" s="14"/>
      <c r="S3" s="79"/>
    </row>
    <row r="4" spans="1:19" s="2" customFormat="1" ht="17.25" customHeight="1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6">
        <v>8</v>
      </c>
      <c r="I4" s="16">
        <v>9</v>
      </c>
      <c r="J4" s="16">
        <v>10</v>
      </c>
      <c r="K4" s="15">
        <v>11</v>
      </c>
      <c r="L4" s="16">
        <v>12</v>
      </c>
      <c r="M4" s="15">
        <v>13</v>
      </c>
      <c r="N4" s="16">
        <v>14</v>
      </c>
      <c r="O4" s="15">
        <v>15</v>
      </c>
      <c r="P4" s="16">
        <v>16</v>
      </c>
      <c r="Q4" s="15">
        <v>17</v>
      </c>
      <c r="R4" s="16">
        <v>18</v>
      </c>
      <c r="S4" s="15">
        <v>19</v>
      </c>
    </row>
    <row r="5" spans="1:19" x14ac:dyDescent="0.25">
      <c r="A5" s="19">
        <v>2016</v>
      </c>
      <c r="B5" s="20">
        <v>10102</v>
      </c>
      <c r="C5" s="21">
        <v>0</v>
      </c>
      <c r="D5" s="22" t="s">
        <v>151</v>
      </c>
      <c r="E5" s="22" t="s">
        <v>22</v>
      </c>
      <c r="F5" s="22" t="s">
        <v>23</v>
      </c>
      <c r="G5" s="23">
        <v>18433.47</v>
      </c>
      <c r="H5" s="23">
        <v>2990</v>
      </c>
      <c r="I5" s="23"/>
      <c r="J5" s="23">
        <v>2990</v>
      </c>
      <c r="K5" s="23"/>
      <c r="L5" s="23"/>
      <c r="M5" s="23"/>
      <c r="N5" s="23"/>
      <c r="O5" s="23"/>
      <c r="P5" s="23">
        <v>1549.4199999999998</v>
      </c>
      <c r="Q5" s="23"/>
      <c r="R5" s="23"/>
      <c r="S5" s="23">
        <v>19874.05</v>
      </c>
    </row>
    <row r="6" spans="1:19" x14ac:dyDescent="0.25">
      <c r="A6" s="19">
        <v>2016</v>
      </c>
      <c r="B6" s="20">
        <v>10399</v>
      </c>
      <c r="C6" s="21">
        <v>0</v>
      </c>
      <c r="D6" s="22" t="s">
        <v>35</v>
      </c>
      <c r="E6" s="22" t="s">
        <v>44</v>
      </c>
      <c r="F6" s="22" t="s">
        <v>36</v>
      </c>
      <c r="G6" s="24">
        <v>210.07900000000001</v>
      </c>
      <c r="H6" s="23">
        <v>2143.9470000000001</v>
      </c>
      <c r="I6" s="23"/>
      <c r="J6" s="23">
        <v>2143.9470000000001</v>
      </c>
      <c r="K6" s="23"/>
      <c r="L6" s="23"/>
      <c r="M6" s="23">
        <v>759.31</v>
      </c>
      <c r="N6" s="23"/>
      <c r="O6" s="23"/>
      <c r="P6" s="23"/>
      <c r="Q6" s="23">
        <v>215</v>
      </c>
      <c r="R6" s="23">
        <v>1342.634</v>
      </c>
      <c r="S6" s="23">
        <v>37.082000000000001</v>
      </c>
    </row>
    <row r="7" spans="1:19" x14ac:dyDescent="0.25">
      <c r="A7" s="19">
        <v>2016</v>
      </c>
      <c r="B7" s="20">
        <v>10409</v>
      </c>
      <c r="C7" s="21">
        <v>0</v>
      </c>
      <c r="D7" s="22" t="s">
        <v>152</v>
      </c>
      <c r="E7" s="22" t="s">
        <v>22</v>
      </c>
      <c r="F7" s="22" t="s">
        <v>23</v>
      </c>
      <c r="G7" s="24">
        <v>0</v>
      </c>
      <c r="H7" s="23">
        <v>144.5</v>
      </c>
      <c r="I7" s="23"/>
      <c r="J7" s="23">
        <v>144.5</v>
      </c>
      <c r="K7" s="23">
        <v>144.5</v>
      </c>
      <c r="L7" s="23"/>
      <c r="M7" s="23"/>
      <c r="N7" s="23"/>
      <c r="O7" s="23"/>
      <c r="P7" s="23"/>
      <c r="Q7" s="23"/>
      <c r="R7" s="23"/>
      <c r="S7" s="23">
        <v>0</v>
      </c>
    </row>
    <row r="8" spans="1:19" x14ac:dyDescent="0.25">
      <c r="A8" s="19">
        <v>2016</v>
      </c>
      <c r="B8" s="20">
        <v>10499</v>
      </c>
      <c r="C8" s="21">
        <v>0</v>
      </c>
      <c r="D8" s="22" t="s">
        <v>35</v>
      </c>
      <c r="E8" s="22" t="s">
        <v>44</v>
      </c>
      <c r="F8" s="22" t="s">
        <v>36</v>
      </c>
      <c r="G8" s="24">
        <v>306.55500000000001</v>
      </c>
      <c r="H8" s="23">
        <v>2209.73</v>
      </c>
      <c r="I8" s="23"/>
      <c r="J8" s="23">
        <v>2209.73</v>
      </c>
      <c r="K8" s="23"/>
      <c r="L8" s="23"/>
      <c r="M8" s="23"/>
      <c r="N8" s="23"/>
      <c r="O8" s="23"/>
      <c r="P8" s="23">
        <v>2062.6019999999999</v>
      </c>
      <c r="Q8" s="23"/>
      <c r="R8" s="23"/>
      <c r="S8" s="23">
        <v>453.68299999999999</v>
      </c>
    </row>
    <row r="9" spans="1:19" x14ac:dyDescent="0.25">
      <c r="A9" s="19">
        <v>2016</v>
      </c>
      <c r="B9" s="20">
        <v>10505</v>
      </c>
      <c r="C9" s="21">
        <v>1</v>
      </c>
      <c r="D9" s="22" t="s">
        <v>19</v>
      </c>
      <c r="E9" s="22" t="s">
        <v>20</v>
      </c>
      <c r="F9" s="22" t="s">
        <v>21</v>
      </c>
      <c r="G9" s="24">
        <v>0</v>
      </c>
      <c r="H9" s="23">
        <v>27.08</v>
      </c>
      <c r="I9" s="23"/>
      <c r="J9" s="23">
        <v>27.08</v>
      </c>
      <c r="K9" s="23"/>
      <c r="L9" s="23"/>
      <c r="M9" s="23"/>
      <c r="N9" s="23"/>
      <c r="O9" s="23"/>
      <c r="P9" s="23"/>
      <c r="Q9" s="23"/>
      <c r="R9" s="23"/>
      <c r="S9" s="23">
        <v>27.08</v>
      </c>
    </row>
    <row r="10" spans="1:19" x14ac:dyDescent="0.25">
      <c r="A10" s="19">
        <v>2016</v>
      </c>
      <c r="B10" s="20">
        <v>10508</v>
      </c>
      <c r="C10" s="21">
        <v>0</v>
      </c>
      <c r="D10" s="22" t="s">
        <v>320</v>
      </c>
      <c r="E10" s="22" t="s">
        <v>22</v>
      </c>
      <c r="F10" s="22" t="s">
        <v>23</v>
      </c>
      <c r="G10" s="45">
        <v>114</v>
      </c>
      <c r="H10" s="23">
        <v>42.5</v>
      </c>
      <c r="I10" s="23"/>
      <c r="J10" s="23">
        <f>H10+I10</f>
        <v>42.5</v>
      </c>
      <c r="K10" s="23"/>
      <c r="L10" s="23"/>
      <c r="M10" s="23"/>
      <c r="N10" s="23"/>
      <c r="O10" s="23"/>
      <c r="P10" s="23">
        <v>156.5</v>
      </c>
      <c r="Q10" s="23"/>
      <c r="R10" s="23"/>
      <c r="S10" s="23">
        <v>0</v>
      </c>
    </row>
    <row r="11" spans="1:19" x14ac:dyDescent="0.25">
      <c r="A11" s="25">
        <v>2016</v>
      </c>
      <c r="B11" s="26">
        <v>20101</v>
      </c>
      <c r="C11" s="27">
        <v>0</v>
      </c>
      <c r="D11" s="28" t="s">
        <v>24</v>
      </c>
      <c r="E11" s="28" t="s">
        <v>41</v>
      </c>
      <c r="F11" s="28" t="s">
        <v>42</v>
      </c>
      <c r="G11" s="29">
        <v>5.18</v>
      </c>
      <c r="H11" s="30">
        <v>95.54</v>
      </c>
      <c r="I11" s="30"/>
      <c r="J11" s="30">
        <v>95.54</v>
      </c>
      <c r="K11" s="30"/>
      <c r="L11" s="30"/>
      <c r="M11" s="30"/>
      <c r="N11" s="30"/>
      <c r="O11" s="30"/>
      <c r="P11" s="30">
        <v>100.72</v>
      </c>
      <c r="Q11" s="30"/>
      <c r="R11" s="30"/>
      <c r="S11" s="30">
        <v>0</v>
      </c>
    </row>
    <row r="12" spans="1:19" x14ac:dyDescent="0.25">
      <c r="A12" s="25">
        <v>2016</v>
      </c>
      <c r="B12" s="26">
        <v>20102</v>
      </c>
      <c r="C12" s="27">
        <v>0</v>
      </c>
      <c r="D12" s="28" t="s">
        <v>321</v>
      </c>
      <c r="E12" s="28" t="s">
        <v>27</v>
      </c>
      <c r="F12" s="28" t="s">
        <v>28</v>
      </c>
      <c r="G12" s="29">
        <v>1.8</v>
      </c>
      <c r="H12" s="30">
        <v>3250.3890000000001</v>
      </c>
      <c r="I12" s="30"/>
      <c r="J12" s="30">
        <f>H12+I12</f>
        <v>3250.3890000000001</v>
      </c>
      <c r="K12" s="30"/>
      <c r="L12" s="30"/>
      <c r="M12" s="30"/>
      <c r="N12" s="30"/>
      <c r="O12" s="30"/>
      <c r="P12" s="30">
        <v>3250.3890000000001</v>
      </c>
      <c r="Q12" s="30"/>
      <c r="R12" s="30"/>
      <c r="S12" s="30">
        <v>0</v>
      </c>
    </row>
    <row r="13" spans="1:19" x14ac:dyDescent="0.25">
      <c r="A13" s="25">
        <v>2016</v>
      </c>
      <c r="B13" s="26">
        <v>20103</v>
      </c>
      <c r="C13" s="27">
        <v>0</v>
      </c>
      <c r="D13" s="28" t="s">
        <v>29</v>
      </c>
      <c r="E13" s="28" t="s">
        <v>41</v>
      </c>
      <c r="F13" s="28" t="s">
        <v>42</v>
      </c>
      <c r="G13" s="29">
        <v>279.72500000000002</v>
      </c>
      <c r="H13" s="30">
        <v>1462.4780000000003</v>
      </c>
      <c r="I13" s="30"/>
      <c r="J13" s="30">
        <v>1462.4780000000001</v>
      </c>
      <c r="K13" s="30"/>
      <c r="L13" s="30"/>
      <c r="M13" s="30"/>
      <c r="N13" s="30">
        <v>44.4</v>
      </c>
      <c r="O13" s="30"/>
      <c r="P13" s="30">
        <v>1234.1980000000001</v>
      </c>
      <c r="Q13" s="30">
        <v>187.39500000000001</v>
      </c>
      <c r="R13" s="30"/>
      <c r="S13" s="30">
        <v>276.28999999999996</v>
      </c>
    </row>
    <row r="14" spans="1:19" x14ac:dyDescent="0.25">
      <c r="A14" s="25">
        <v>2016</v>
      </c>
      <c r="B14" s="26">
        <v>20104</v>
      </c>
      <c r="C14" s="27">
        <v>0</v>
      </c>
      <c r="D14" s="28" t="s">
        <v>322</v>
      </c>
      <c r="E14" s="28" t="s">
        <v>30</v>
      </c>
      <c r="F14" s="28" t="s">
        <v>31</v>
      </c>
      <c r="G14" s="29">
        <v>816.38499999999999</v>
      </c>
      <c r="H14" s="30">
        <v>284.60500000000002</v>
      </c>
      <c r="I14" s="30">
        <v>2459.598</v>
      </c>
      <c r="J14" s="30">
        <v>2744.203</v>
      </c>
      <c r="K14" s="30">
        <v>25.38</v>
      </c>
      <c r="L14" s="30"/>
      <c r="M14" s="30">
        <v>2788.2379999999998</v>
      </c>
      <c r="N14" s="30"/>
      <c r="O14" s="30"/>
      <c r="P14" s="30">
        <v>266.25159752267552</v>
      </c>
      <c r="Q14" s="30"/>
      <c r="R14" s="30">
        <v>203.94140247732449</v>
      </c>
      <c r="S14" s="30">
        <v>276.77699999999999</v>
      </c>
    </row>
    <row r="15" spans="1:19" x14ac:dyDescent="0.25">
      <c r="A15" s="25">
        <v>2016</v>
      </c>
      <c r="B15" s="26">
        <v>20107</v>
      </c>
      <c r="C15" s="27">
        <v>0</v>
      </c>
      <c r="D15" s="28" t="s">
        <v>32</v>
      </c>
      <c r="E15" s="28" t="s">
        <v>33</v>
      </c>
      <c r="F15" s="28" t="s">
        <v>34</v>
      </c>
      <c r="G15" s="29">
        <v>765.39</v>
      </c>
      <c r="H15" s="30">
        <v>744.82499999999993</v>
      </c>
      <c r="I15" s="30"/>
      <c r="J15" s="30">
        <v>744.82499999999993</v>
      </c>
      <c r="K15" s="30"/>
      <c r="L15" s="30"/>
      <c r="M15" s="30"/>
      <c r="N15" s="30"/>
      <c r="O15" s="30"/>
      <c r="P15" s="30">
        <v>1408.6</v>
      </c>
      <c r="Q15" s="30"/>
      <c r="R15" s="30"/>
      <c r="S15" s="30">
        <v>101.61499999999999</v>
      </c>
    </row>
    <row r="16" spans="1:19" x14ac:dyDescent="0.25">
      <c r="A16" s="19">
        <v>2016</v>
      </c>
      <c r="B16" s="20">
        <v>20108</v>
      </c>
      <c r="C16" s="21">
        <v>1</v>
      </c>
      <c r="D16" s="22" t="s">
        <v>323</v>
      </c>
      <c r="E16" s="22" t="s">
        <v>134</v>
      </c>
      <c r="F16" s="22" t="s">
        <v>135</v>
      </c>
      <c r="G16" s="24">
        <v>28.887</v>
      </c>
      <c r="H16" s="23">
        <v>19.193000000000001</v>
      </c>
      <c r="I16" s="23"/>
      <c r="J16" s="23">
        <v>19.193000000000001</v>
      </c>
      <c r="K16" s="23"/>
      <c r="L16" s="23"/>
      <c r="M16" s="23"/>
      <c r="N16" s="23">
        <v>11.502000000000001</v>
      </c>
      <c r="O16" s="23"/>
      <c r="P16" s="23"/>
      <c r="Q16" s="23"/>
      <c r="R16" s="23"/>
      <c r="S16" s="23">
        <v>36.578000000000003</v>
      </c>
    </row>
    <row r="17" spans="1:19" x14ac:dyDescent="0.25">
      <c r="A17" s="51">
        <v>2016</v>
      </c>
      <c r="B17" s="20">
        <v>20110</v>
      </c>
      <c r="C17" s="21">
        <v>0</v>
      </c>
      <c r="D17" s="22" t="s">
        <v>153</v>
      </c>
      <c r="E17" s="22" t="s">
        <v>154</v>
      </c>
      <c r="F17" s="22" t="s">
        <v>155</v>
      </c>
      <c r="G17" s="50">
        <v>574.15300000000002</v>
      </c>
      <c r="H17" s="52">
        <v>1542.9879999999998</v>
      </c>
      <c r="I17" s="52">
        <v>18.622999999999998</v>
      </c>
      <c r="J17" s="52">
        <v>1561.6109999999999</v>
      </c>
      <c r="K17" s="52"/>
      <c r="L17" s="52"/>
      <c r="M17" s="52">
        <v>1098.2070000000001</v>
      </c>
      <c r="N17" s="52"/>
      <c r="O17" s="52"/>
      <c r="P17" s="52"/>
      <c r="Q17" s="52"/>
      <c r="R17" s="52"/>
      <c r="S17" s="52">
        <v>1023.558</v>
      </c>
    </row>
    <row r="18" spans="1:19" x14ac:dyDescent="0.25">
      <c r="A18" s="25">
        <v>2016</v>
      </c>
      <c r="B18" s="26">
        <v>20199</v>
      </c>
      <c r="C18" s="27">
        <v>0</v>
      </c>
      <c r="D18" s="28" t="s">
        <v>35</v>
      </c>
      <c r="E18" s="28">
        <v>1022</v>
      </c>
      <c r="F18" s="28" t="s">
        <v>36</v>
      </c>
      <c r="G18" s="29">
        <v>1196.9870000000003</v>
      </c>
      <c r="H18" s="30">
        <v>59.105999999999995</v>
      </c>
      <c r="I18" s="30"/>
      <c r="J18" s="30">
        <v>59.105999999999995</v>
      </c>
      <c r="K18" s="30">
        <v>31.08</v>
      </c>
      <c r="L18" s="30"/>
      <c r="M18" s="30"/>
      <c r="N18" s="30"/>
      <c r="O18" s="30"/>
      <c r="P18" s="30">
        <v>28.026</v>
      </c>
      <c r="Q18" s="30"/>
      <c r="R18" s="30"/>
      <c r="S18" s="30">
        <v>1196.9870000000003</v>
      </c>
    </row>
    <row r="19" spans="1:19" x14ac:dyDescent="0.25">
      <c r="A19" s="19">
        <v>2016</v>
      </c>
      <c r="B19" s="20">
        <v>20201</v>
      </c>
      <c r="C19" s="21">
        <v>0</v>
      </c>
      <c r="D19" s="22" t="s">
        <v>24</v>
      </c>
      <c r="E19" s="22" t="s">
        <v>27</v>
      </c>
      <c r="F19" s="22" t="s">
        <v>28</v>
      </c>
      <c r="G19" s="45">
        <v>0</v>
      </c>
      <c r="H19" s="23">
        <v>279.45</v>
      </c>
      <c r="I19" s="23"/>
      <c r="J19" s="23">
        <v>279.45</v>
      </c>
      <c r="K19" s="23"/>
      <c r="L19" s="23"/>
      <c r="M19" s="23"/>
      <c r="N19" s="23"/>
      <c r="O19" s="23"/>
      <c r="P19" s="23"/>
      <c r="Q19" s="23">
        <v>279.45</v>
      </c>
      <c r="R19" s="23"/>
      <c r="S19" s="23">
        <v>0</v>
      </c>
    </row>
    <row r="20" spans="1:19" x14ac:dyDescent="0.25">
      <c r="A20" s="25">
        <v>2016</v>
      </c>
      <c r="B20" s="26">
        <v>20202</v>
      </c>
      <c r="C20" s="27">
        <v>0</v>
      </c>
      <c r="D20" s="28" t="s">
        <v>321</v>
      </c>
      <c r="E20" s="28" t="s">
        <v>27</v>
      </c>
      <c r="F20" s="28" t="s">
        <v>28</v>
      </c>
      <c r="G20" s="29">
        <v>0</v>
      </c>
      <c r="H20" s="30">
        <v>161.13</v>
      </c>
      <c r="I20" s="30"/>
      <c r="J20" s="30">
        <v>161.13</v>
      </c>
      <c r="K20" s="30"/>
      <c r="L20" s="30"/>
      <c r="M20" s="30"/>
      <c r="N20" s="30"/>
      <c r="O20" s="30"/>
      <c r="P20" s="30">
        <v>110.22799999999999</v>
      </c>
      <c r="Q20" s="30">
        <v>50.902000000000001</v>
      </c>
      <c r="R20" s="30"/>
      <c r="S20" s="30">
        <v>0</v>
      </c>
    </row>
    <row r="21" spans="1:19" x14ac:dyDescent="0.25">
      <c r="A21" s="19">
        <v>2016</v>
      </c>
      <c r="B21" s="20">
        <v>20203</v>
      </c>
      <c r="C21" s="21">
        <v>0</v>
      </c>
      <c r="D21" s="22" t="s">
        <v>43</v>
      </c>
      <c r="E21" s="22" t="s">
        <v>27</v>
      </c>
      <c r="F21" s="22" t="s">
        <v>28</v>
      </c>
      <c r="G21" s="45">
        <v>18.166</v>
      </c>
      <c r="H21" s="24">
        <v>9258.3690000000006</v>
      </c>
      <c r="I21" s="24"/>
      <c r="J21" s="24">
        <v>9258.3690000000006</v>
      </c>
      <c r="K21" s="24">
        <v>17.52</v>
      </c>
      <c r="L21" s="24"/>
      <c r="M21" s="24">
        <v>783.61800000000005</v>
      </c>
      <c r="N21" s="24">
        <v>678.34</v>
      </c>
      <c r="O21" s="24"/>
      <c r="P21" s="24">
        <v>6921.4929999999995</v>
      </c>
      <c r="Q21" s="24"/>
      <c r="R21" s="24">
        <v>875.56399999999996</v>
      </c>
      <c r="S21" s="24">
        <v>0</v>
      </c>
    </row>
    <row r="22" spans="1:19" x14ac:dyDescent="0.25">
      <c r="A22" s="19">
        <v>2016</v>
      </c>
      <c r="B22" s="20">
        <v>20204</v>
      </c>
      <c r="C22" s="21">
        <v>0</v>
      </c>
      <c r="D22" s="22" t="s">
        <v>37</v>
      </c>
      <c r="E22" s="22" t="s">
        <v>38</v>
      </c>
      <c r="F22" s="22" t="s">
        <v>39</v>
      </c>
      <c r="G22" s="45">
        <v>0</v>
      </c>
      <c r="H22" s="23">
        <v>1235.2370000000001</v>
      </c>
      <c r="I22" s="23"/>
      <c r="J22" s="23">
        <f>H22+I22</f>
        <v>1235.2370000000001</v>
      </c>
      <c r="K22" s="23"/>
      <c r="L22" s="23"/>
      <c r="M22" s="23"/>
      <c r="N22" s="23"/>
      <c r="O22" s="23"/>
      <c r="P22" s="23">
        <v>121.55</v>
      </c>
      <c r="Q22" s="23">
        <v>1113.6869999999999</v>
      </c>
      <c r="R22" s="23"/>
      <c r="S22" s="23">
        <v>0</v>
      </c>
    </row>
    <row r="23" spans="1:19" x14ac:dyDescent="0.25">
      <c r="A23" s="19">
        <v>2016</v>
      </c>
      <c r="B23" s="20">
        <v>20299</v>
      </c>
      <c r="C23" s="21">
        <v>0</v>
      </c>
      <c r="D23" s="22" t="s">
        <v>35</v>
      </c>
      <c r="E23" s="22">
        <v>1022</v>
      </c>
      <c r="F23" s="22" t="s">
        <v>36</v>
      </c>
      <c r="G23" s="46">
        <v>36.96</v>
      </c>
      <c r="H23" s="30">
        <v>3658.404</v>
      </c>
      <c r="I23" s="30"/>
      <c r="J23" s="30">
        <f>H23+I23</f>
        <v>3658.404</v>
      </c>
      <c r="K23" s="30"/>
      <c r="L23" s="30"/>
      <c r="M23" s="30"/>
      <c r="N23" s="30">
        <f>3551.9-3335.25</f>
        <v>216.65000000000009</v>
      </c>
      <c r="O23" s="30"/>
      <c r="P23" s="30">
        <f>86+3335.25</f>
        <v>3421.25</v>
      </c>
      <c r="Q23" s="30">
        <v>12.814</v>
      </c>
      <c r="R23" s="30"/>
      <c r="S23" s="30">
        <v>44.65</v>
      </c>
    </row>
    <row r="24" spans="1:19" x14ac:dyDescent="0.25">
      <c r="A24" s="25">
        <v>2016</v>
      </c>
      <c r="B24" s="26">
        <v>20301</v>
      </c>
      <c r="C24" s="27">
        <v>0</v>
      </c>
      <c r="D24" s="28" t="s">
        <v>40</v>
      </c>
      <c r="E24" s="28" t="s">
        <v>41</v>
      </c>
      <c r="F24" s="28" t="s">
        <v>42</v>
      </c>
      <c r="G24" s="29">
        <v>0</v>
      </c>
      <c r="H24" s="30">
        <v>606.29</v>
      </c>
      <c r="I24" s="30"/>
      <c r="J24" s="30">
        <v>606.29</v>
      </c>
      <c r="K24" s="30"/>
      <c r="L24" s="30"/>
      <c r="M24" s="30"/>
      <c r="N24" s="30"/>
      <c r="O24" s="30"/>
      <c r="P24" s="30"/>
      <c r="Q24" s="30">
        <v>606.29</v>
      </c>
      <c r="R24" s="30"/>
      <c r="S24" s="30">
        <v>0</v>
      </c>
    </row>
    <row r="25" spans="1:19" x14ac:dyDescent="0.25">
      <c r="A25" s="19">
        <v>2016</v>
      </c>
      <c r="B25" s="20">
        <v>20304</v>
      </c>
      <c r="C25" s="21">
        <v>0</v>
      </c>
      <c r="D25" s="22" t="s">
        <v>43</v>
      </c>
      <c r="E25" s="22" t="s">
        <v>41</v>
      </c>
      <c r="F25" s="22" t="s">
        <v>42</v>
      </c>
      <c r="G25" s="46">
        <v>246.32</v>
      </c>
      <c r="H25" s="30">
        <v>16080.893000000002</v>
      </c>
      <c r="I25" s="30"/>
      <c r="J25" s="30">
        <f>H25+I25</f>
        <v>16080.893000000002</v>
      </c>
      <c r="K25" s="30">
        <v>677.27</v>
      </c>
      <c r="L25" s="30"/>
      <c r="M25" s="30">
        <v>1633.825</v>
      </c>
      <c r="N25" s="30"/>
      <c r="O25" s="30"/>
      <c r="P25" s="30">
        <v>12980.594999999999</v>
      </c>
      <c r="Q25" s="30">
        <v>354.6</v>
      </c>
      <c r="R25" s="30">
        <v>701.73200000000008</v>
      </c>
      <c r="S25" s="30">
        <v>2.2010000000000001</v>
      </c>
    </row>
    <row r="26" spans="1:19" x14ac:dyDescent="0.25">
      <c r="A26" s="25">
        <v>2016</v>
      </c>
      <c r="B26" s="26">
        <v>20399</v>
      </c>
      <c r="C26" s="27">
        <v>0</v>
      </c>
      <c r="D26" s="28" t="s">
        <v>35</v>
      </c>
      <c r="E26" s="28">
        <v>1022</v>
      </c>
      <c r="F26" s="28" t="s">
        <v>36</v>
      </c>
      <c r="G26" s="29">
        <v>0</v>
      </c>
      <c r="H26" s="30">
        <v>220.36099999999999</v>
      </c>
      <c r="I26" s="30"/>
      <c r="J26" s="30">
        <v>220.36099999999999</v>
      </c>
      <c r="K26" s="30"/>
      <c r="L26" s="30"/>
      <c r="M26" s="30"/>
      <c r="N26" s="30"/>
      <c r="O26" s="30"/>
      <c r="P26" s="30">
        <v>81.771000000000001</v>
      </c>
      <c r="Q26" s="30">
        <v>138.59</v>
      </c>
      <c r="R26" s="30"/>
      <c r="S26" s="30">
        <v>0</v>
      </c>
    </row>
    <row r="27" spans="1:19" x14ac:dyDescent="0.25">
      <c r="A27" s="19">
        <v>2016</v>
      </c>
      <c r="B27" s="20">
        <v>20402</v>
      </c>
      <c r="C27" s="21">
        <v>0</v>
      </c>
      <c r="D27" s="22" t="s">
        <v>156</v>
      </c>
      <c r="E27" s="22" t="s">
        <v>157</v>
      </c>
      <c r="F27" s="22" t="s">
        <v>158</v>
      </c>
      <c r="G27" s="24">
        <v>12710</v>
      </c>
      <c r="H27" s="23">
        <v>23600</v>
      </c>
      <c r="I27" s="23"/>
      <c r="J27" s="23">
        <v>23600</v>
      </c>
      <c r="K27" s="23"/>
      <c r="L27" s="23"/>
      <c r="M27" s="23">
        <v>3111</v>
      </c>
      <c r="N27" s="23"/>
      <c r="O27" s="23"/>
      <c r="P27" s="23"/>
      <c r="Q27" s="23">
        <v>33135</v>
      </c>
      <c r="R27" s="23"/>
      <c r="S27" s="23">
        <v>64</v>
      </c>
    </row>
    <row r="28" spans="1:19" x14ac:dyDescent="0.25">
      <c r="A28" s="19">
        <v>2016</v>
      </c>
      <c r="B28" s="20">
        <v>20499</v>
      </c>
      <c r="C28" s="21">
        <v>0</v>
      </c>
      <c r="D28" s="22" t="s">
        <v>35</v>
      </c>
      <c r="E28" s="22">
        <v>1022</v>
      </c>
      <c r="F28" s="22" t="s">
        <v>36</v>
      </c>
      <c r="G28" s="24">
        <v>700</v>
      </c>
      <c r="H28" s="23">
        <v>0.27200000000000002</v>
      </c>
      <c r="I28" s="23"/>
      <c r="J28" s="23">
        <v>0.27200000000000002</v>
      </c>
      <c r="K28" s="23"/>
      <c r="L28" s="23"/>
      <c r="M28" s="23"/>
      <c r="N28" s="23"/>
      <c r="O28" s="23"/>
      <c r="P28" s="23">
        <v>0.27200000000000002</v>
      </c>
      <c r="Q28" s="23">
        <v>700</v>
      </c>
      <c r="R28" s="23"/>
      <c r="S28" s="23">
        <v>0</v>
      </c>
    </row>
    <row r="29" spans="1:19" x14ac:dyDescent="0.25">
      <c r="A29" s="25">
        <v>2016</v>
      </c>
      <c r="B29" s="26">
        <v>20501</v>
      </c>
      <c r="C29" s="27">
        <v>0</v>
      </c>
      <c r="D29" s="28" t="s">
        <v>43</v>
      </c>
      <c r="E29" s="28" t="s">
        <v>27</v>
      </c>
      <c r="F29" s="28" t="s">
        <v>28</v>
      </c>
      <c r="G29" s="29">
        <v>0</v>
      </c>
      <c r="H29" s="30">
        <v>14483.132000000001</v>
      </c>
      <c r="I29" s="30"/>
      <c r="J29" s="30">
        <v>14483.132000000001</v>
      </c>
      <c r="K29" s="30"/>
      <c r="L29" s="30"/>
      <c r="M29" s="30"/>
      <c r="N29" s="30"/>
      <c r="O29" s="30"/>
      <c r="P29" s="30">
        <v>14471.188000000002</v>
      </c>
      <c r="Q29" s="30"/>
      <c r="R29" s="30">
        <v>11.944000000000001</v>
      </c>
      <c r="S29" s="30">
        <v>0</v>
      </c>
    </row>
    <row r="30" spans="1:19" s="72" customFormat="1" x14ac:dyDescent="0.25">
      <c r="A30" s="68">
        <v>2016</v>
      </c>
      <c r="B30" s="69">
        <v>20502</v>
      </c>
      <c r="C30" s="68">
        <v>0</v>
      </c>
      <c r="D30" s="69" t="s">
        <v>37</v>
      </c>
      <c r="E30" s="69" t="s">
        <v>38</v>
      </c>
      <c r="F30" s="69" t="s">
        <v>39</v>
      </c>
      <c r="G30" s="70">
        <v>1137.5</v>
      </c>
      <c r="H30" s="71">
        <v>7050.5</v>
      </c>
      <c r="I30" s="71"/>
      <c r="J30" s="71">
        <v>7050.5</v>
      </c>
      <c r="K30" s="71"/>
      <c r="L30" s="71"/>
      <c r="M30" s="71"/>
      <c r="N30" s="71"/>
      <c r="O30" s="71"/>
      <c r="P30" s="71">
        <v>728</v>
      </c>
      <c r="Q30" s="71">
        <v>6087.5</v>
      </c>
      <c r="R30" s="71"/>
      <c r="S30" s="71">
        <v>1372.5</v>
      </c>
    </row>
    <row r="31" spans="1:19" x14ac:dyDescent="0.25">
      <c r="A31" s="19">
        <v>2016</v>
      </c>
      <c r="B31" s="20">
        <v>20599</v>
      </c>
      <c r="C31" s="21">
        <v>0</v>
      </c>
      <c r="D31" s="22" t="s">
        <v>35</v>
      </c>
      <c r="E31" s="22">
        <v>1022</v>
      </c>
      <c r="F31" s="22" t="s">
        <v>36</v>
      </c>
      <c r="G31" s="45">
        <v>61.5</v>
      </c>
      <c r="H31" s="24">
        <v>4672.723</v>
      </c>
      <c r="I31" s="24"/>
      <c r="J31" s="24">
        <v>4672.723</v>
      </c>
      <c r="K31" s="24"/>
      <c r="L31" s="24"/>
      <c r="M31" s="24"/>
      <c r="N31" s="24"/>
      <c r="O31" s="24"/>
      <c r="P31" s="24">
        <v>4663.8230000000003</v>
      </c>
      <c r="Q31" s="24"/>
      <c r="R31" s="24"/>
      <c r="S31" s="24">
        <v>70.400000000000006</v>
      </c>
    </row>
    <row r="32" spans="1:19" x14ac:dyDescent="0.25">
      <c r="A32" s="25">
        <v>2016</v>
      </c>
      <c r="B32" s="26">
        <v>20601</v>
      </c>
      <c r="C32" s="27">
        <v>0</v>
      </c>
      <c r="D32" s="28" t="s">
        <v>43</v>
      </c>
      <c r="E32" s="28" t="s">
        <v>41</v>
      </c>
      <c r="F32" s="28" t="s">
        <v>42</v>
      </c>
      <c r="G32" s="29">
        <v>6.3949999999999996</v>
      </c>
      <c r="H32" s="30">
        <v>826.81700000000012</v>
      </c>
      <c r="I32" s="30"/>
      <c r="J32" s="30">
        <v>826.81700000000012</v>
      </c>
      <c r="K32" s="30">
        <v>15.8</v>
      </c>
      <c r="L32" s="30"/>
      <c r="M32" s="30">
        <v>358.29</v>
      </c>
      <c r="N32" s="30"/>
      <c r="O32" s="30"/>
      <c r="P32" s="30">
        <v>452.56</v>
      </c>
      <c r="Q32" s="30"/>
      <c r="R32" s="30"/>
      <c r="S32" s="30">
        <v>6.5620000000000003</v>
      </c>
    </row>
    <row r="33" spans="1:19" x14ac:dyDescent="0.25">
      <c r="A33" s="19">
        <v>2016</v>
      </c>
      <c r="B33" s="20">
        <v>20699</v>
      </c>
      <c r="C33" s="21">
        <v>0</v>
      </c>
      <c r="D33" s="22" t="s">
        <v>35</v>
      </c>
      <c r="E33" s="22" t="s">
        <v>44</v>
      </c>
      <c r="F33" s="22" t="s">
        <v>36</v>
      </c>
      <c r="G33" s="24">
        <v>0</v>
      </c>
      <c r="H33" s="23">
        <v>37.22</v>
      </c>
      <c r="I33" s="23"/>
      <c r="J33" s="23">
        <v>37.22</v>
      </c>
      <c r="K33" s="23"/>
      <c r="L33" s="23"/>
      <c r="M33" s="23"/>
      <c r="N33" s="23"/>
      <c r="O33" s="23"/>
      <c r="P33" s="23">
        <v>37.22</v>
      </c>
      <c r="Q33" s="23"/>
      <c r="R33" s="23"/>
      <c r="S33" s="23">
        <v>0</v>
      </c>
    </row>
    <row r="34" spans="1:19" x14ac:dyDescent="0.25">
      <c r="A34" s="25">
        <v>2016</v>
      </c>
      <c r="B34" s="26">
        <v>20701</v>
      </c>
      <c r="C34" s="27">
        <v>0</v>
      </c>
      <c r="D34" s="28" t="s">
        <v>324</v>
      </c>
      <c r="E34" s="28" t="s">
        <v>41</v>
      </c>
      <c r="F34" s="28" t="s">
        <v>42</v>
      </c>
      <c r="G34" s="29">
        <v>0</v>
      </c>
      <c r="H34" s="30">
        <v>2205.5229999999997</v>
      </c>
      <c r="I34" s="30"/>
      <c r="J34" s="30">
        <v>2205.5229999999997</v>
      </c>
      <c r="K34" s="30"/>
      <c r="L34" s="30"/>
      <c r="M34" s="30"/>
      <c r="N34" s="30"/>
      <c r="O34" s="30"/>
      <c r="P34" s="30">
        <v>2205.5229999999997</v>
      </c>
      <c r="Q34" s="30"/>
      <c r="R34" s="30"/>
      <c r="S34" s="30">
        <v>0</v>
      </c>
    </row>
    <row r="35" spans="1:19" x14ac:dyDescent="0.25">
      <c r="A35" s="25">
        <v>2016</v>
      </c>
      <c r="B35" s="26">
        <v>20704</v>
      </c>
      <c r="C35" s="27">
        <v>0</v>
      </c>
      <c r="D35" s="28" t="s">
        <v>43</v>
      </c>
      <c r="E35" s="28" t="s">
        <v>41</v>
      </c>
      <c r="F35" s="28" t="s">
        <v>42</v>
      </c>
      <c r="G35" s="29">
        <v>98.448999999999998</v>
      </c>
      <c r="H35" s="30">
        <v>14315.966</v>
      </c>
      <c r="I35" s="30"/>
      <c r="J35" s="30">
        <v>14315.966</v>
      </c>
      <c r="K35" s="30">
        <v>8.34</v>
      </c>
      <c r="L35" s="30"/>
      <c r="M35" s="30"/>
      <c r="N35" s="30"/>
      <c r="O35" s="30"/>
      <c r="P35" s="30">
        <v>14310.305</v>
      </c>
      <c r="Q35" s="30">
        <v>42.25</v>
      </c>
      <c r="R35" s="30"/>
      <c r="S35" s="30">
        <v>53.519999999999996</v>
      </c>
    </row>
    <row r="36" spans="1:19" x14ac:dyDescent="0.25">
      <c r="A36" s="19">
        <v>2016</v>
      </c>
      <c r="B36" s="20">
        <v>20705</v>
      </c>
      <c r="C36" s="21">
        <v>0</v>
      </c>
      <c r="D36" s="22" t="s">
        <v>37</v>
      </c>
      <c r="E36" s="22" t="s">
        <v>38</v>
      </c>
      <c r="F36" s="22" t="s">
        <v>39</v>
      </c>
      <c r="G36" s="46">
        <v>0</v>
      </c>
      <c r="H36" s="30">
        <v>171.20500000000001</v>
      </c>
      <c r="I36" s="30"/>
      <c r="J36" s="30">
        <f>H36+I36</f>
        <v>171.20500000000001</v>
      </c>
      <c r="K36" s="30"/>
      <c r="L36" s="30"/>
      <c r="M36" s="30"/>
      <c r="N36" s="30"/>
      <c r="O36" s="30"/>
      <c r="P36" s="30">
        <v>168.33</v>
      </c>
      <c r="Q36" s="30">
        <v>2.875</v>
      </c>
      <c r="R36" s="30"/>
      <c r="S36" s="30">
        <v>0</v>
      </c>
    </row>
    <row r="37" spans="1:19" x14ac:dyDescent="0.25">
      <c r="A37" s="25">
        <v>2016</v>
      </c>
      <c r="B37" s="26">
        <v>20799</v>
      </c>
      <c r="C37" s="27">
        <v>0</v>
      </c>
      <c r="D37" s="28" t="s">
        <v>35</v>
      </c>
      <c r="E37" s="28" t="s">
        <v>44</v>
      </c>
      <c r="F37" s="28" t="s">
        <v>36</v>
      </c>
      <c r="G37" s="29">
        <v>20.289000000000001</v>
      </c>
      <c r="H37" s="30">
        <v>1048.2090000000001</v>
      </c>
      <c r="I37" s="30"/>
      <c r="J37" s="30">
        <v>1048.2090000000001</v>
      </c>
      <c r="K37" s="30">
        <v>293.5</v>
      </c>
      <c r="L37" s="30"/>
      <c r="M37" s="30"/>
      <c r="N37" s="30"/>
      <c r="O37" s="30"/>
      <c r="P37" s="30">
        <v>672.1</v>
      </c>
      <c r="Q37" s="30"/>
      <c r="R37" s="30">
        <v>92.999999999999972</v>
      </c>
      <c r="S37" s="30">
        <v>9.8979999999999997</v>
      </c>
    </row>
    <row r="38" spans="1:19" x14ac:dyDescent="0.25">
      <c r="A38" s="25">
        <v>2016</v>
      </c>
      <c r="B38" s="26">
        <v>30101</v>
      </c>
      <c r="C38" s="27">
        <v>0</v>
      </c>
      <c r="D38" s="28" t="s">
        <v>45</v>
      </c>
      <c r="E38" s="28" t="s">
        <v>46</v>
      </c>
      <c r="F38" s="28" t="s">
        <v>47</v>
      </c>
      <c r="G38" s="29">
        <v>117.72</v>
      </c>
      <c r="H38" s="30">
        <v>12188.735000000001</v>
      </c>
      <c r="I38" s="30"/>
      <c r="J38" s="30">
        <v>12188.735000000001</v>
      </c>
      <c r="K38" s="30"/>
      <c r="L38" s="30"/>
      <c r="M38" s="30"/>
      <c r="N38" s="30">
        <v>66</v>
      </c>
      <c r="O38" s="30"/>
      <c r="P38" s="30">
        <v>12039.934999999999</v>
      </c>
      <c r="Q38" s="30"/>
      <c r="R38" s="30"/>
      <c r="S38" s="30">
        <v>200.52</v>
      </c>
    </row>
    <row r="39" spans="1:19" x14ac:dyDescent="0.25">
      <c r="A39" s="25">
        <v>2016</v>
      </c>
      <c r="B39" s="26">
        <v>30104</v>
      </c>
      <c r="C39" s="27">
        <v>1</v>
      </c>
      <c r="D39" s="28" t="s">
        <v>325</v>
      </c>
      <c r="E39" s="28" t="s">
        <v>48</v>
      </c>
      <c r="F39" s="28" t="s">
        <v>49</v>
      </c>
      <c r="G39" s="29">
        <v>1.0999999999999999E-2</v>
      </c>
      <c r="H39" s="30">
        <v>12.686000000000003</v>
      </c>
      <c r="I39" s="30">
        <v>1.5229999999999999</v>
      </c>
      <c r="J39" s="30">
        <v>14.209000000000003</v>
      </c>
      <c r="K39" s="30"/>
      <c r="L39" s="30"/>
      <c r="M39" s="30"/>
      <c r="N39" s="30">
        <v>13.015000000000001</v>
      </c>
      <c r="O39" s="30"/>
      <c r="P39" s="30"/>
      <c r="Q39" s="30"/>
      <c r="R39" s="30"/>
      <c r="S39" s="30">
        <v>1.2049999999999998</v>
      </c>
    </row>
    <row r="40" spans="1:19" x14ac:dyDescent="0.25">
      <c r="A40" s="19">
        <v>2016</v>
      </c>
      <c r="B40" s="20">
        <v>30105</v>
      </c>
      <c r="C40" s="21">
        <v>0</v>
      </c>
      <c r="D40" s="22" t="s">
        <v>326</v>
      </c>
      <c r="E40" s="22" t="s">
        <v>48</v>
      </c>
      <c r="F40" s="22" t="s">
        <v>49</v>
      </c>
      <c r="G40" s="45">
        <v>2307.1910000000003</v>
      </c>
      <c r="H40" s="24">
        <v>38194.722999999998</v>
      </c>
      <c r="I40" s="24"/>
      <c r="J40" s="24">
        <v>38194.722999999998</v>
      </c>
      <c r="K40" s="24">
        <v>4.5599999999999996</v>
      </c>
      <c r="L40" s="24"/>
      <c r="M40" s="24">
        <v>9309.2300000000014</v>
      </c>
      <c r="N40" s="24">
        <v>15616.267</v>
      </c>
      <c r="O40" s="24"/>
      <c r="P40" s="24">
        <v>11165.806999999999</v>
      </c>
      <c r="Q40" s="24">
        <v>1551.0199999999986</v>
      </c>
      <c r="R40" s="24">
        <v>201.83</v>
      </c>
      <c r="S40" s="24">
        <v>2653.2</v>
      </c>
    </row>
    <row r="41" spans="1:19" x14ac:dyDescent="0.25">
      <c r="A41" s="19">
        <v>2016</v>
      </c>
      <c r="B41" s="20">
        <v>30199</v>
      </c>
      <c r="C41" s="21">
        <v>0</v>
      </c>
      <c r="D41" s="22" t="s">
        <v>35</v>
      </c>
      <c r="E41" s="22">
        <v>1022</v>
      </c>
      <c r="F41" s="22" t="s">
        <v>36</v>
      </c>
      <c r="G41" s="24">
        <v>18.781000000000002</v>
      </c>
      <c r="H41" s="23">
        <v>1553.2099999999991</v>
      </c>
      <c r="I41" s="23">
        <v>0.2</v>
      </c>
      <c r="J41" s="23">
        <v>1553.4099999999992</v>
      </c>
      <c r="K41" s="23">
        <v>855.84</v>
      </c>
      <c r="L41" s="23"/>
      <c r="M41" s="23">
        <v>148.36000000000001</v>
      </c>
      <c r="N41" s="23">
        <v>72.040000000000006</v>
      </c>
      <c r="O41" s="23"/>
      <c r="P41" s="23"/>
      <c r="Q41" s="23"/>
      <c r="R41" s="23">
        <v>480.89</v>
      </c>
      <c r="S41" s="23">
        <v>15.06</v>
      </c>
    </row>
    <row r="42" spans="1:19" x14ac:dyDescent="0.25">
      <c r="A42" s="19">
        <v>2016</v>
      </c>
      <c r="B42" s="20">
        <v>30205</v>
      </c>
      <c r="C42" s="21">
        <v>1</v>
      </c>
      <c r="D42" s="22" t="s">
        <v>327</v>
      </c>
      <c r="E42" s="22" t="s">
        <v>57</v>
      </c>
      <c r="F42" s="22" t="s">
        <v>58</v>
      </c>
      <c r="G42" s="24">
        <v>0.85599999999999998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>
        <v>0.85599999999999998</v>
      </c>
    </row>
    <row r="43" spans="1:19" x14ac:dyDescent="0.25">
      <c r="A43" s="25">
        <v>2016</v>
      </c>
      <c r="B43" s="26">
        <v>30301</v>
      </c>
      <c r="C43" s="27">
        <v>0</v>
      </c>
      <c r="D43" s="28" t="s">
        <v>50</v>
      </c>
      <c r="E43" s="28" t="s">
        <v>46</v>
      </c>
      <c r="F43" s="28" t="s">
        <v>47</v>
      </c>
      <c r="G43" s="29">
        <v>739.96599999999989</v>
      </c>
      <c r="H43" s="30">
        <v>307.89800000000002</v>
      </c>
      <c r="I43" s="30">
        <v>435.81</v>
      </c>
      <c r="J43" s="30">
        <v>743.70800000000008</v>
      </c>
      <c r="K43" s="30"/>
      <c r="L43" s="30"/>
      <c r="M43" s="30"/>
      <c r="N43" s="30"/>
      <c r="O43" s="30"/>
      <c r="P43" s="30">
        <v>866.17000000000007</v>
      </c>
      <c r="Q43" s="30">
        <v>60.3</v>
      </c>
      <c r="R43" s="30"/>
      <c r="S43" s="30">
        <v>557.20400000000006</v>
      </c>
    </row>
    <row r="44" spans="1:19" x14ac:dyDescent="0.25">
      <c r="A44" s="19">
        <v>2016</v>
      </c>
      <c r="B44" s="20">
        <v>30307</v>
      </c>
      <c r="C44" s="21">
        <v>0</v>
      </c>
      <c r="D44" s="22" t="s">
        <v>159</v>
      </c>
      <c r="E44" s="22" t="s">
        <v>44</v>
      </c>
      <c r="F44" s="22" t="s">
        <v>36</v>
      </c>
      <c r="G44" s="24">
        <v>0</v>
      </c>
      <c r="H44" s="23"/>
      <c r="I44" s="23">
        <v>598.44000000000005</v>
      </c>
      <c r="J44" s="23">
        <v>598.44000000000005</v>
      </c>
      <c r="K44" s="23">
        <v>598.44000000000005</v>
      </c>
      <c r="L44" s="23"/>
      <c r="M44" s="23"/>
      <c r="N44" s="23"/>
      <c r="O44" s="23"/>
      <c r="P44" s="23"/>
      <c r="Q44" s="23"/>
      <c r="R44" s="23"/>
      <c r="S44" s="23">
        <v>0</v>
      </c>
    </row>
    <row r="45" spans="1:19" x14ac:dyDescent="0.25">
      <c r="A45" s="19">
        <v>2016</v>
      </c>
      <c r="B45" s="20">
        <v>30308</v>
      </c>
      <c r="C45" s="21">
        <v>0</v>
      </c>
      <c r="D45" s="22" t="s">
        <v>160</v>
      </c>
      <c r="E45" s="22" t="s">
        <v>44</v>
      </c>
      <c r="F45" s="22" t="s">
        <v>36</v>
      </c>
      <c r="G45" s="24">
        <v>8643.6869999999999</v>
      </c>
      <c r="H45" s="23">
        <v>7903.4319999999989</v>
      </c>
      <c r="I45" s="23">
        <v>4810.0779999999995</v>
      </c>
      <c r="J45" s="23">
        <v>12713.509999999998</v>
      </c>
      <c r="K45" s="23">
        <v>24.88</v>
      </c>
      <c r="L45" s="23"/>
      <c r="M45" s="23">
        <v>4529.4470000000001</v>
      </c>
      <c r="N45" s="23">
        <v>5852.36</v>
      </c>
      <c r="O45" s="23"/>
      <c r="P45" s="23">
        <v>10909.67</v>
      </c>
      <c r="Q45" s="23"/>
      <c r="R45" s="23"/>
      <c r="S45" s="23">
        <v>40.840000000000003</v>
      </c>
    </row>
    <row r="46" spans="1:19" x14ac:dyDescent="0.25">
      <c r="A46" s="19">
        <v>2016</v>
      </c>
      <c r="B46" s="20">
        <v>30399</v>
      </c>
      <c r="C46" s="21">
        <v>0</v>
      </c>
      <c r="D46" s="22" t="s">
        <v>35</v>
      </c>
      <c r="E46" s="22" t="s">
        <v>44</v>
      </c>
      <c r="F46" s="22" t="s">
        <v>36</v>
      </c>
      <c r="G46" s="24">
        <v>0</v>
      </c>
      <c r="H46" s="23">
        <v>201.5</v>
      </c>
      <c r="I46" s="23"/>
      <c r="J46" s="23">
        <v>201.5</v>
      </c>
      <c r="K46" s="23">
        <v>201.5</v>
      </c>
      <c r="L46" s="23"/>
      <c r="M46" s="23"/>
      <c r="N46" s="23"/>
      <c r="O46" s="23"/>
      <c r="P46" s="23"/>
      <c r="Q46" s="23"/>
      <c r="R46" s="23"/>
      <c r="S46" s="23">
        <v>0</v>
      </c>
    </row>
    <row r="47" spans="1:19" x14ac:dyDescent="0.25">
      <c r="A47" s="25">
        <v>2016</v>
      </c>
      <c r="B47" s="26">
        <v>40101</v>
      </c>
      <c r="C47" s="27">
        <v>0</v>
      </c>
      <c r="D47" s="28" t="s">
        <v>328</v>
      </c>
      <c r="E47" s="28" t="s">
        <v>51</v>
      </c>
      <c r="F47" s="28" t="s">
        <v>52</v>
      </c>
      <c r="G47" s="29">
        <v>2.1</v>
      </c>
      <c r="H47" s="30">
        <v>193.98</v>
      </c>
      <c r="I47" s="30"/>
      <c r="J47" s="30">
        <v>193.98</v>
      </c>
      <c r="K47" s="30">
        <v>141.58000000000001</v>
      </c>
      <c r="L47" s="30"/>
      <c r="M47" s="30"/>
      <c r="N47" s="30"/>
      <c r="O47" s="30"/>
      <c r="P47" s="30">
        <v>5</v>
      </c>
      <c r="Q47" s="30">
        <v>33</v>
      </c>
      <c r="R47" s="30"/>
      <c r="S47" s="30">
        <v>16.5</v>
      </c>
    </row>
    <row r="48" spans="1:19" x14ac:dyDescent="0.25">
      <c r="A48" s="25">
        <v>2016</v>
      </c>
      <c r="B48" s="26">
        <v>40106</v>
      </c>
      <c r="C48" s="27">
        <v>0</v>
      </c>
      <c r="D48" s="28" t="s">
        <v>329</v>
      </c>
      <c r="E48" s="28" t="s">
        <v>53</v>
      </c>
      <c r="F48" s="28" t="s">
        <v>54</v>
      </c>
      <c r="G48" s="29">
        <v>3</v>
      </c>
      <c r="H48" s="30">
        <v>19.899999999999999</v>
      </c>
      <c r="I48" s="30"/>
      <c r="J48" s="30">
        <v>19.899999999999999</v>
      </c>
      <c r="K48" s="30">
        <v>20.8</v>
      </c>
      <c r="L48" s="30"/>
      <c r="M48" s="30"/>
      <c r="N48" s="30"/>
      <c r="O48" s="30"/>
      <c r="P48" s="30"/>
      <c r="Q48" s="30"/>
      <c r="R48" s="30">
        <v>0.5</v>
      </c>
      <c r="S48" s="30">
        <v>1.6</v>
      </c>
    </row>
    <row r="49" spans="1:19" x14ac:dyDescent="0.25">
      <c r="A49" s="25">
        <v>2016</v>
      </c>
      <c r="B49" s="26">
        <v>40107</v>
      </c>
      <c r="C49" s="27">
        <v>0</v>
      </c>
      <c r="D49" s="28" t="s">
        <v>330</v>
      </c>
      <c r="E49" s="28" t="s">
        <v>53</v>
      </c>
      <c r="F49" s="28" t="s">
        <v>54</v>
      </c>
      <c r="G49" s="29">
        <v>3.1</v>
      </c>
      <c r="H49" s="30">
        <v>79.510000000000005</v>
      </c>
      <c r="I49" s="30"/>
      <c r="J49" s="30">
        <v>79.510000000000005</v>
      </c>
      <c r="K49" s="30">
        <v>76.31</v>
      </c>
      <c r="L49" s="30"/>
      <c r="M49" s="30"/>
      <c r="N49" s="30"/>
      <c r="O49" s="30"/>
      <c r="P49" s="30"/>
      <c r="Q49" s="30">
        <v>5</v>
      </c>
      <c r="R49" s="30">
        <v>0.5</v>
      </c>
      <c r="S49" s="30">
        <v>0.8</v>
      </c>
    </row>
    <row r="50" spans="1:19" x14ac:dyDescent="0.25">
      <c r="A50" s="25">
        <v>2016</v>
      </c>
      <c r="B50" s="26">
        <v>40108</v>
      </c>
      <c r="C50" s="27">
        <v>0</v>
      </c>
      <c r="D50" s="28" t="s">
        <v>55</v>
      </c>
      <c r="E50" s="28" t="s">
        <v>51</v>
      </c>
      <c r="F50" s="28" t="s">
        <v>52</v>
      </c>
      <c r="G50" s="29">
        <v>2.52</v>
      </c>
      <c r="H50" s="30">
        <v>48</v>
      </c>
      <c r="I50" s="30"/>
      <c r="J50" s="30">
        <v>48</v>
      </c>
      <c r="K50" s="30">
        <v>48.02</v>
      </c>
      <c r="L50" s="30"/>
      <c r="M50" s="30"/>
      <c r="N50" s="30"/>
      <c r="O50" s="30"/>
      <c r="P50" s="30"/>
      <c r="Q50" s="30"/>
      <c r="R50" s="30"/>
      <c r="S50" s="30">
        <v>2.5</v>
      </c>
    </row>
    <row r="51" spans="1:19" x14ac:dyDescent="0.25">
      <c r="A51" s="25">
        <v>2016</v>
      </c>
      <c r="B51" s="26">
        <v>40109</v>
      </c>
      <c r="C51" s="27">
        <v>0</v>
      </c>
      <c r="D51" s="28" t="s">
        <v>56</v>
      </c>
      <c r="E51" s="28" t="s">
        <v>57</v>
      </c>
      <c r="F51" s="28" t="s">
        <v>58</v>
      </c>
      <c r="G51" s="29">
        <v>20.87</v>
      </c>
      <c r="H51" s="30">
        <v>14.34</v>
      </c>
      <c r="I51" s="30"/>
      <c r="J51" s="30">
        <v>14.34</v>
      </c>
      <c r="K51" s="30">
        <v>14.44</v>
      </c>
      <c r="L51" s="30"/>
      <c r="M51" s="30"/>
      <c r="N51" s="30"/>
      <c r="O51" s="30"/>
      <c r="P51" s="30"/>
      <c r="Q51" s="30"/>
      <c r="R51" s="30"/>
      <c r="S51" s="30">
        <v>20.77</v>
      </c>
    </row>
    <row r="52" spans="1:19" x14ac:dyDescent="0.25">
      <c r="A52" s="25">
        <v>2016</v>
      </c>
      <c r="B52" s="26">
        <v>40199</v>
      </c>
      <c r="C52" s="27">
        <v>0</v>
      </c>
      <c r="D52" s="28" t="s">
        <v>35</v>
      </c>
      <c r="E52" s="28" t="s">
        <v>44</v>
      </c>
      <c r="F52" s="28" t="s">
        <v>36</v>
      </c>
      <c r="G52" s="29">
        <v>1</v>
      </c>
      <c r="H52" s="30">
        <v>13.7</v>
      </c>
      <c r="I52" s="30"/>
      <c r="J52" s="30">
        <v>13.7</v>
      </c>
      <c r="K52" s="30">
        <v>13.7</v>
      </c>
      <c r="L52" s="30"/>
      <c r="M52" s="30"/>
      <c r="N52" s="30">
        <v>0.5</v>
      </c>
      <c r="O52" s="30"/>
      <c r="P52" s="30"/>
      <c r="Q52" s="30"/>
      <c r="R52" s="30"/>
      <c r="S52" s="30">
        <v>0.5</v>
      </c>
    </row>
    <row r="53" spans="1:19" x14ac:dyDescent="0.25">
      <c r="A53" s="25">
        <v>2016</v>
      </c>
      <c r="B53" s="26">
        <v>40209</v>
      </c>
      <c r="C53" s="27">
        <v>0</v>
      </c>
      <c r="D53" s="28" t="s">
        <v>331</v>
      </c>
      <c r="E53" s="28" t="s">
        <v>59</v>
      </c>
      <c r="F53" s="28" t="s">
        <v>60</v>
      </c>
      <c r="G53" s="29">
        <v>19.855</v>
      </c>
      <c r="H53" s="30">
        <v>270.28100000000001</v>
      </c>
      <c r="I53" s="30"/>
      <c r="J53" s="30">
        <v>270.28100000000001</v>
      </c>
      <c r="K53" s="30">
        <v>115.3</v>
      </c>
      <c r="L53" s="30"/>
      <c r="M53" s="30"/>
      <c r="N53" s="30"/>
      <c r="O53" s="30"/>
      <c r="P53" s="30"/>
      <c r="Q53" s="30"/>
      <c r="R53" s="30">
        <v>167.55599999999998</v>
      </c>
      <c r="S53" s="30">
        <v>7.28</v>
      </c>
    </row>
    <row r="54" spans="1:19" x14ac:dyDescent="0.25">
      <c r="A54" s="19">
        <v>2016</v>
      </c>
      <c r="B54" s="20">
        <v>40214</v>
      </c>
      <c r="C54" s="21">
        <v>1</v>
      </c>
      <c r="D54" s="22" t="s">
        <v>332</v>
      </c>
      <c r="E54" s="22" t="s">
        <v>57</v>
      </c>
      <c r="F54" s="22" t="s">
        <v>58</v>
      </c>
      <c r="G54" s="23">
        <v>0.85399999999999998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0.85399999999999998</v>
      </c>
    </row>
    <row r="55" spans="1:19" x14ac:dyDescent="0.25">
      <c r="A55" s="19">
        <v>2016</v>
      </c>
      <c r="B55" s="20">
        <v>40216</v>
      </c>
      <c r="C55" s="21">
        <v>1</v>
      </c>
      <c r="D55" s="22" t="s">
        <v>333</v>
      </c>
      <c r="E55" s="22" t="s">
        <v>137</v>
      </c>
      <c r="F55" s="22" t="s">
        <v>138</v>
      </c>
      <c r="G55" s="24">
        <v>9.8000000000000004E-2</v>
      </c>
      <c r="H55" s="23">
        <v>1.8829999999999998</v>
      </c>
      <c r="I55" s="23"/>
      <c r="J55" s="23">
        <v>1.8829999999999998</v>
      </c>
      <c r="K55" s="23"/>
      <c r="L55" s="23"/>
      <c r="M55" s="23"/>
      <c r="N55" s="23">
        <v>1.643</v>
      </c>
      <c r="O55" s="23"/>
      <c r="P55" s="23"/>
      <c r="Q55" s="23"/>
      <c r="R55" s="23"/>
      <c r="S55" s="23">
        <v>0.33799999999999986</v>
      </c>
    </row>
    <row r="56" spans="1:19" x14ac:dyDescent="0.25">
      <c r="A56" s="25">
        <v>2016</v>
      </c>
      <c r="B56" s="26">
        <v>40221</v>
      </c>
      <c r="C56" s="27">
        <v>0</v>
      </c>
      <c r="D56" s="28" t="s">
        <v>61</v>
      </c>
      <c r="E56" s="28" t="s">
        <v>59</v>
      </c>
      <c r="F56" s="28" t="s">
        <v>60</v>
      </c>
      <c r="G56" s="29">
        <v>84.466999999999999</v>
      </c>
      <c r="H56" s="30">
        <v>1297.963</v>
      </c>
      <c r="I56" s="30"/>
      <c r="J56" s="30">
        <v>1297.963</v>
      </c>
      <c r="K56" s="30">
        <v>162.47999999999999</v>
      </c>
      <c r="L56" s="30"/>
      <c r="M56" s="30"/>
      <c r="N56" s="30">
        <v>257.77</v>
      </c>
      <c r="O56" s="30"/>
      <c r="P56" s="30">
        <v>550.26300000000003</v>
      </c>
      <c r="Q56" s="30"/>
      <c r="R56" s="30">
        <v>271.899</v>
      </c>
      <c r="S56" s="30">
        <v>140.01799999999997</v>
      </c>
    </row>
    <row r="57" spans="1:19" x14ac:dyDescent="0.25">
      <c r="A57" s="25">
        <v>2016</v>
      </c>
      <c r="B57" s="26">
        <v>40222</v>
      </c>
      <c r="C57" s="27">
        <v>0</v>
      </c>
      <c r="D57" s="28" t="s">
        <v>62</v>
      </c>
      <c r="E57" s="28" t="s">
        <v>59</v>
      </c>
      <c r="F57" s="28" t="s">
        <v>60</v>
      </c>
      <c r="G57" s="29">
        <v>154.10700000000003</v>
      </c>
      <c r="H57" s="30">
        <v>3486.09</v>
      </c>
      <c r="I57" s="30">
        <v>62.581000000000003</v>
      </c>
      <c r="J57" s="30">
        <v>3548.6710000000003</v>
      </c>
      <c r="K57" s="30">
        <v>416.38</v>
      </c>
      <c r="L57" s="30"/>
      <c r="M57" s="30">
        <v>119.02500000000001</v>
      </c>
      <c r="N57" s="30">
        <v>1278.47</v>
      </c>
      <c r="O57" s="30"/>
      <c r="P57" s="30">
        <v>336.50741951408668</v>
      </c>
      <c r="Q57" s="30"/>
      <c r="R57" s="30">
        <v>1345.4006332094311</v>
      </c>
      <c r="S57" s="30">
        <v>206.99494727648215</v>
      </c>
    </row>
    <row r="58" spans="1:19" x14ac:dyDescent="0.25">
      <c r="A58" s="19">
        <v>2016</v>
      </c>
      <c r="B58" s="20">
        <v>40299</v>
      </c>
      <c r="C58" s="21">
        <v>0</v>
      </c>
      <c r="D58" s="22" t="s">
        <v>35</v>
      </c>
      <c r="E58" s="22" t="s">
        <v>44</v>
      </c>
      <c r="F58" s="22" t="s">
        <v>36</v>
      </c>
      <c r="G58" s="24">
        <v>0</v>
      </c>
      <c r="H58" s="23">
        <v>317.10000000000002</v>
      </c>
      <c r="I58" s="23"/>
      <c r="J58" s="23">
        <v>317.10000000000002</v>
      </c>
      <c r="K58" s="23">
        <v>317.10000000000002</v>
      </c>
      <c r="L58" s="23"/>
      <c r="M58" s="23"/>
      <c r="N58" s="23"/>
      <c r="O58" s="23"/>
      <c r="P58" s="23"/>
      <c r="Q58" s="23"/>
      <c r="R58" s="23"/>
      <c r="S58" s="23">
        <v>0</v>
      </c>
    </row>
    <row r="59" spans="1:19" x14ac:dyDescent="0.25">
      <c r="A59" s="19">
        <v>2016</v>
      </c>
      <c r="B59" s="20">
        <v>50103</v>
      </c>
      <c r="C59" s="21">
        <v>1</v>
      </c>
      <c r="D59" s="22" t="s">
        <v>251</v>
      </c>
      <c r="E59" s="22" t="s">
        <v>190</v>
      </c>
      <c r="F59" s="22" t="s">
        <v>191</v>
      </c>
      <c r="G59" s="24">
        <v>368.26900000000001</v>
      </c>
      <c r="H59" s="23">
        <v>151.72200000000001</v>
      </c>
      <c r="I59" s="23"/>
      <c r="J59" s="23">
        <v>151.72200000000001</v>
      </c>
      <c r="K59" s="23"/>
      <c r="L59" s="23"/>
      <c r="M59" s="23"/>
      <c r="N59" s="23">
        <v>39.351999999999997</v>
      </c>
      <c r="O59" s="23"/>
      <c r="P59" s="23">
        <v>425.17000000000007</v>
      </c>
      <c r="Q59" s="23"/>
      <c r="R59" s="23">
        <v>2.4849999999999999</v>
      </c>
      <c r="S59" s="23">
        <v>52.983999999999597</v>
      </c>
    </row>
    <row r="60" spans="1:19" x14ac:dyDescent="0.25">
      <c r="A60" s="19">
        <v>2016</v>
      </c>
      <c r="B60" s="20">
        <v>50105</v>
      </c>
      <c r="C60" s="21">
        <v>1</v>
      </c>
      <c r="D60" s="22" t="s">
        <v>161</v>
      </c>
      <c r="E60" s="22" t="s">
        <v>141</v>
      </c>
      <c r="F60" s="22" t="s">
        <v>142</v>
      </c>
      <c r="G60" s="24">
        <v>3.6960000000000002</v>
      </c>
      <c r="H60" s="23">
        <v>5.1999999999999998E-2</v>
      </c>
      <c r="I60" s="23"/>
      <c r="J60" s="23">
        <v>5.1999999999999998E-2</v>
      </c>
      <c r="K60" s="23"/>
      <c r="L60" s="23"/>
      <c r="M60" s="23"/>
      <c r="N60" s="23"/>
      <c r="O60" s="23"/>
      <c r="P60" s="23"/>
      <c r="Q60" s="23"/>
      <c r="R60" s="23"/>
      <c r="S60" s="23">
        <v>3.7480000000000002</v>
      </c>
    </row>
    <row r="61" spans="1:19" x14ac:dyDescent="0.25">
      <c r="A61" s="68">
        <v>2016</v>
      </c>
      <c r="B61" s="20">
        <v>50106</v>
      </c>
      <c r="C61" s="21">
        <v>1</v>
      </c>
      <c r="D61" s="22" t="s">
        <v>252</v>
      </c>
      <c r="E61" s="22" t="s">
        <v>253</v>
      </c>
      <c r="F61" s="22" t="s">
        <v>254</v>
      </c>
      <c r="G61" s="70">
        <v>0</v>
      </c>
      <c r="H61" s="71">
        <v>266.577</v>
      </c>
      <c r="I61" s="71"/>
      <c r="J61" s="71">
        <v>266.577</v>
      </c>
      <c r="K61" s="71"/>
      <c r="L61" s="71"/>
      <c r="M61" s="71"/>
      <c r="N61" s="71"/>
      <c r="O61" s="71"/>
      <c r="P61" s="71">
        <v>140.72</v>
      </c>
      <c r="Q61" s="71"/>
      <c r="R61" s="71">
        <v>124.85</v>
      </c>
      <c r="S61" s="71">
        <v>1.0069999999999997</v>
      </c>
    </row>
    <row r="62" spans="1:19" x14ac:dyDescent="0.25">
      <c r="A62" s="19">
        <v>2016</v>
      </c>
      <c r="B62" s="20">
        <v>60101</v>
      </c>
      <c r="C62" s="21">
        <v>1</v>
      </c>
      <c r="D62" s="22" t="s">
        <v>255</v>
      </c>
      <c r="E62" s="22" t="s">
        <v>129</v>
      </c>
      <c r="F62" s="22" t="s">
        <v>130</v>
      </c>
      <c r="G62" s="24">
        <v>2.4849999999999999</v>
      </c>
      <c r="H62" s="23">
        <v>0.63</v>
      </c>
      <c r="I62" s="23"/>
      <c r="J62" s="23">
        <v>0.63</v>
      </c>
      <c r="K62" s="23"/>
      <c r="L62" s="23"/>
      <c r="M62" s="23"/>
      <c r="N62" s="23"/>
      <c r="O62" s="23"/>
      <c r="P62" s="23">
        <v>0.66100000000000003</v>
      </c>
      <c r="Q62" s="23"/>
      <c r="R62" s="23">
        <v>0.27900000000000003</v>
      </c>
      <c r="S62" s="23">
        <v>2.1749999999999998</v>
      </c>
    </row>
    <row r="63" spans="1:19" x14ac:dyDescent="0.25">
      <c r="A63" s="19">
        <v>2016</v>
      </c>
      <c r="B63" s="20">
        <v>60102</v>
      </c>
      <c r="C63" s="21">
        <v>1</v>
      </c>
      <c r="D63" s="22" t="s">
        <v>164</v>
      </c>
      <c r="E63" s="22" t="s">
        <v>129</v>
      </c>
      <c r="F63" s="22" t="s">
        <v>130</v>
      </c>
      <c r="G63" s="24">
        <v>0.29499999999999998</v>
      </c>
      <c r="H63" s="23">
        <v>3.0000000000000001E-3</v>
      </c>
      <c r="I63" s="23"/>
      <c r="J63" s="23">
        <v>3.0000000000000001E-3</v>
      </c>
      <c r="K63" s="23"/>
      <c r="L63" s="23"/>
      <c r="M63" s="23"/>
      <c r="N63" s="23"/>
      <c r="O63" s="23"/>
      <c r="P63" s="23"/>
      <c r="Q63" s="23"/>
      <c r="R63" s="23"/>
      <c r="S63" s="23">
        <v>0.29799999999999999</v>
      </c>
    </row>
    <row r="64" spans="1:19" x14ac:dyDescent="0.25">
      <c r="A64" s="19">
        <v>2016</v>
      </c>
      <c r="B64" s="20">
        <v>60105</v>
      </c>
      <c r="C64" s="21">
        <v>1</v>
      </c>
      <c r="D64" s="22" t="s">
        <v>256</v>
      </c>
      <c r="E64" s="22" t="s">
        <v>129</v>
      </c>
      <c r="F64" s="22" t="s">
        <v>130</v>
      </c>
      <c r="G64" s="24">
        <v>9.2999999999999999E-2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>
        <v>9.2999999999999999E-2</v>
      </c>
    </row>
    <row r="65" spans="1:19" x14ac:dyDescent="0.25">
      <c r="A65" s="19">
        <v>2016</v>
      </c>
      <c r="B65" s="20">
        <v>60106</v>
      </c>
      <c r="C65" s="21">
        <v>1</v>
      </c>
      <c r="D65" s="22" t="s">
        <v>257</v>
      </c>
      <c r="E65" s="22" t="s">
        <v>129</v>
      </c>
      <c r="F65" s="22" t="s">
        <v>130</v>
      </c>
      <c r="G65" s="24">
        <v>4.3230000000000004</v>
      </c>
      <c r="H65" s="23">
        <v>3.2889999999999997</v>
      </c>
      <c r="I65" s="23"/>
      <c r="J65" s="23">
        <v>3.2889999999999997</v>
      </c>
      <c r="K65" s="23"/>
      <c r="L65" s="23"/>
      <c r="M65" s="23"/>
      <c r="N65" s="23"/>
      <c r="O65" s="23"/>
      <c r="P65" s="23">
        <v>3.8679999999999999</v>
      </c>
      <c r="Q65" s="23"/>
      <c r="R65" s="23">
        <v>0.8</v>
      </c>
      <c r="S65" s="23">
        <v>2.944</v>
      </c>
    </row>
    <row r="66" spans="1:19" x14ac:dyDescent="0.25">
      <c r="A66" s="19">
        <v>2016</v>
      </c>
      <c r="B66" s="20">
        <v>60203</v>
      </c>
      <c r="C66" s="21">
        <v>1</v>
      </c>
      <c r="D66" s="22" t="s">
        <v>335</v>
      </c>
      <c r="E66" s="22" t="s">
        <v>132</v>
      </c>
      <c r="F66" s="22" t="s">
        <v>258</v>
      </c>
      <c r="G66" s="24">
        <v>3.7880000000000003</v>
      </c>
      <c r="H66" s="23">
        <v>5.500000000000016E-2</v>
      </c>
      <c r="I66" s="23">
        <v>0.20799999999999999</v>
      </c>
      <c r="J66" s="23">
        <v>0.26300000000000012</v>
      </c>
      <c r="K66" s="23"/>
      <c r="L66" s="23"/>
      <c r="M66" s="23"/>
      <c r="N66" s="23"/>
      <c r="O66" s="23"/>
      <c r="P66" s="23">
        <v>0.54</v>
      </c>
      <c r="Q66" s="23"/>
      <c r="R66" s="23"/>
      <c r="S66" s="23">
        <v>3.5110000000000001</v>
      </c>
    </row>
    <row r="67" spans="1:19" x14ac:dyDescent="0.25">
      <c r="A67" s="19">
        <v>2016</v>
      </c>
      <c r="B67" s="20">
        <v>60204</v>
      </c>
      <c r="C67" s="21">
        <v>1</v>
      </c>
      <c r="D67" s="22" t="s">
        <v>336</v>
      </c>
      <c r="E67" s="22" t="s">
        <v>132</v>
      </c>
      <c r="F67" s="22" t="s">
        <v>258</v>
      </c>
      <c r="G67" s="24">
        <v>0.79499999999999993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>
        <v>0.79499999999999993</v>
      </c>
    </row>
    <row r="68" spans="1:19" x14ac:dyDescent="0.25">
      <c r="A68" s="19">
        <v>2016</v>
      </c>
      <c r="B68" s="20">
        <v>60205</v>
      </c>
      <c r="C68" s="21">
        <v>1</v>
      </c>
      <c r="D68" s="22" t="s">
        <v>259</v>
      </c>
      <c r="E68" s="22" t="s">
        <v>132</v>
      </c>
      <c r="F68" s="22" t="s">
        <v>258</v>
      </c>
      <c r="G68" s="24">
        <v>1.538</v>
      </c>
      <c r="H68" s="23">
        <v>2.3E-2</v>
      </c>
      <c r="I68" s="23"/>
      <c r="J68" s="23">
        <v>2.3E-2</v>
      </c>
      <c r="K68" s="23"/>
      <c r="L68" s="23"/>
      <c r="M68" s="23"/>
      <c r="N68" s="23"/>
      <c r="O68" s="23"/>
      <c r="P68" s="23"/>
      <c r="Q68" s="23"/>
      <c r="R68" s="23"/>
      <c r="S68" s="23">
        <v>1.5609999999999999</v>
      </c>
    </row>
    <row r="69" spans="1:19" x14ac:dyDescent="0.25">
      <c r="A69" s="19">
        <v>2016</v>
      </c>
      <c r="B69" s="20">
        <v>60313</v>
      </c>
      <c r="C69" s="21">
        <v>1</v>
      </c>
      <c r="D69" s="22" t="s">
        <v>260</v>
      </c>
      <c r="E69" s="22" t="s">
        <v>165</v>
      </c>
      <c r="F69" s="22" t="s">
        <v>166</v>
      </c>
      <c r="G69" s="24">
        <v>309.27999999999997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309.27999999999997</v>
      </c>
    </row>
    <row r="70" spans="1:19" x14ac:dyDescent="0.25">
      <c r="A70" s="19">
        <v>2016</v>
      </c>
      <c r="B70" s="20">
        <v>60314</v>
      </c>
      <c r="C70" s="21">
        <v>0</v>
      </c>
      <c r="D70" s="22" t="s">
        <v>337</v>
      </c>
      <c r="E70" s="22" t="s">
        <v>165</v>
      </c>
      <c r="F70" s="22" t="s">
        <v>166</v>
      </c>
      <c r="G70" s="31">
        <v>0.22500000000000001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31">
        <v>0.22500000000000001</v>
      </c>
    </row>
    <row r="71" spans="1:19" x14ac:dyDescent="0.25">
      <c r="A71" s="19">
        <v>2016</v>
      </c>
      <c r="B71" s="20">
        <v>60399</v>
      </c>
      <c r="C71" s="21">
        <v>0</v>
      </c>
      <c r="D71" s="22" t="s">
        <v>35</v>
      </c>
      <c r="E71" s="22">
        <v>1022</v>
      </c>
      <c r="F71" s="22" t="s">
        <v>36</v>
      </c>
      <c r="G71" s="23">
        <v>32.869999999999997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32.869999999999997</v>
      </c>
    </row>
    <row r="72" spans="1:19" x14ac:dyDescent="0.25">
      <c r="A72" s="19">
        <v>2016</v>
      </c>
      <c r="B72" s="20">
        <v>60404</v>
      </c>
      <c r="C72" s="21">
        <v>1</v>
      </c>
      <c r="D72" s="22" t="s">
        <v>261</v>
      </c>
      <c r="E72" s="22" t="s">
        <v>165</v>
      </c>
      <c r="F72" s="22" t="s">
        <v>166</v>
      </c>
      <c r="G72" s="24">
        <v>10.261999999999999</v>
      </c>
      <c r="H72" s="23">
        <v>0.98600000000000043</v>
      </c>
      <c r="I72" s="23"/>
      <c r="J72" s="23">
        <v>0.98600000000000021</v>
      </c>
      <c r="K72" s="23"/>
      <c r="L72" s="23"/>
      <c r="M72" s="23"/>
      <c r="N72" s="23"/>
      <c r="O72" s="23"/>
      <c r="P72" s="23"/>
      <c r="Q72" s="23"/>
      <c r="R72" s="23"/>
      <c r="S72" s="23">
        <v>11.248000000000003</v>
      </c>
    </row>
    <row r="73" spans="1:19" x14ac:dyDescent="0.25">
      <c r="A73" s="19">
        <v>2016</v>
      </c>
      <c r="B73" s="20">
        <v>60405</v>
      </c>
      <c r="C73" s="21">
        <v>1</v>
      </c>
      <c r="D73" s="22" t="s">
        <v>262</v>
      </c>
      <c r="E73" s="22" t="s">
        <v>165</v>
      </c>
      <c r="F73" s="22" t="s">
        <v>166</v>
      </c>
      <c r="G73" s="24">
        <v>168.46300000000002</v>
      </c>
      <c r="H73" s="23">
        <v>4.976</v>
      </c>
      <c r="I73" s="23"/>
      <c r="J73" s="23">
        <v>4.976</v>
      </c>
      <c r="K73" s="23"/>
      <c r="L73" s="23"/>
      <c r="M73" s="23"/>
      <c r="N73" s="23"/>
      <c r="O73" s="23"/>
      <c r="P73" s="23"/>
      <c r="Q73" s="23"/>
      <c r="R73" s="23"/>
      <c r="S73" s="23">
        <v>173.43900000000002</v>
      </c>
    </row>
    <row r="74" spans="1:19" x14ac:dyDescent="0.25">
      <c r="A74" s="53">
        <v>2016</v>
      </c>
      <c r="B74" s="34">
        <v>60502</v>
      </c>
      <c r="C74" s="35">
        <v>1</v>
      </c>
      <c r="D74" s="36" t="s">
        <v>334</v>
      </c>
      <c r="E74" s="36" t="s">
        <v>53</v>
      </c>
      <c r="F74" s="36" t="s">
        <v>54</v>
      </c>
      <c r="G74" s="54">
        <v>0.05</v>
      </c>
      <c r="H74" s="55"/>
      <c r="I74" s="55">
        <v>0.01</v>
      </c>
      <c r="J74" s="55">
        <v>0.01</v>
      </c>
      <c r="K74" s="55"/>
      <c r="L74" s="55"/>
      <c r="M74" s="55"/>
      <c r="N74" s="55"/>
      <c r="O74" s="55"/>
      <c r="P74" s="55"/>
      <c r="Q74" s="55"/>
      <c r="R74" s="55">
        <v>0.06</v>
      </c>
      <c r="S74" s="55">
        <v>0</v>
      </c>
    </row>
    <row r="75" spans="1:19" x14ac:dyDescent="0.25">
      <c r="A75" s="19">
        <v>2016</v>
      </c>
      <c r="B75" s="32">
        <v>60503</v>
      </c>
      <c r="C75" s="19">
        <v>0</v>
      </c>
      <c r="D75" s="32" t="s">
        <v>338</v>
      </c>
      <c r="E75" s="32" t="s">
        <v>53</v>
      </c>
      <c r="F75" s="32" t="s">
        <v>54</v>
      </c>
      <c r="G75" s="24">
        <v>0</v>
      </c>
      <c r="H75" s="23">
        <v>2193.3270000000002</v>
      </c>
      <c r="I75" s="23"/>
      <c r="J75" s="23">
        <v>2193.3270000000002</v>
      </c>
      <c r="K75" s="23"/>
      <c r="L75" s="23">
        <v>2193.3270000000002</v>
      </c>
      <c r="M75" s="23"/>
      <c r="N75" s="23"/>
      <c r="O75" s="23"/>
      <c r="P75" s="23"/>
      <c r="Q75" s="23"/>
      <c r="R75" s="23"/>
      <c r="S75" s="23">
        <v>0</v>
      </c>
    </row>
    <row r="76" spans="1:19" x14ac:dyDescent="0.25">
      <c r="A76" s="19">
        <v>2016</v>
      </c>
      <c r="B76" s="20">
        <v>60602</v>
      </c>
      <c r="C76" s="21">
        <v>1</v>
      </c>
      <c r="D76" s="22" t="s">
        <v>167</v>
      </c>
      <c r="E76" s="22" t="s">
        <v>165</v>
      </c>
      <c r="F76" s="22" t="s">
        <v>166</v>
      </c>
      <c r="G76" s="24">
        <v>0.19</v>
      </c>
      <c r="H76" s="23"/>
      <c r="I76" s="23"/>
      <c r="J76" s="23"/>
      <c r="K76" s="23"/>
      <c r="L76" s="23"/>
      <c r="M76" s="23"/>
      <c r="N76" s="23">
        <v>0.19</v>
      </c>
      <c r="O76" s="23"/>
      <c r="P76" s="23"/>
      <c r="Q76" s="23"/>
      <c r="R76" s="23"/>
      <c r="S76" s="23">
        <v>0</v>
      </c>
    </row>
    <row r="77" spans="1:19" x14ac:dyDescent="0.25">
      <c r="A77" s="19">
        <v>2016</v>
      </c>
      <c r="B77" s="20">
        <v>60603</v>
      </c>
      <c r="C77" s="21">
        <v>0</v>
      </c>
      <c r="D77" s="22" t="s">
        <v>339</v>
      </c>
      <c r="E77" s="22" t="s">
        <v>165</v>
      </c>
      <c r="F77" s="22" t="s">
        <v>166</v>
      </c>
      <c r="G77" s="24">
        <v>0</v>
      </c>
      <c r="H77" s="23">
        <v>370.18599999999998</v>
      </c>
      <c r="I77" s="23"/>
      <c r="J77" s="23">
        <v>370.18599999999998</v>
      </c>
      <c r="K77" s="23">
        <v>370.18599999999998</v>
      </c>
      <c r="L77" s="23"/>
      <c r="M77" s="23"/>
      <c r="N77" s="23"/>
      <c r="O77" s="23"/>
      <c r="P77" s="23"/>
      <c r="Q77" s="23"/>
      <c r="R77" s="23"/>
      <c r="S77" s="23">
        <v>0</v>
      </c>
    </row>
    <row r="78" spans="1:19" x14ac:dyDescent="0.25">
      <c r="A78" s="19">
        <v>2016</v>
      </c>
      <c r="B78" s="20">
        <v>60899</v>
      </c>
      <c r="C78" s="21">
        <v>0</v>
      </c>
      <c r="D78" s="22" t="s">
        <v>35</v>
      </c>
      <c r="E78" s="22">
        <v>1022</v>
      </c>
      <c r="F78" s="22" t="s">
        <v>36</v>
      </c>
      <c r="G78" s="24">
        <v>0</v>
      </c>
      <c r="H78" s="23">
        <v>4281.8580000000002</v>
      </c>
      <c r="I78" s="23"/>
      <c r="J78" s="23">
        <v>4281.8580000000002</v>
      </c>
      <c r="K78" s="23"/>
      <c r="L78" s="23">
        <v>4281.8580000000002</v>
      </c>
      <c r="M78" s="23"/>
      <c r="N78" s="23"/>
      <c r="O78" s="23"/>
      <c r="P78" s="23"/>
      <c r="Q78" s="23"/>
      <c r="R78" s="23"/>
      <c r="S78" s="23">
        <v>0</v>
      </c>
    </row>
    <row r="79" spans="1:19" x14ac:dyDescent="0.25">
      <c r="A79" s="19">
        <v>2016</v>
      </c>
      <c r="B79" s="20">
        <v>60902</v>
      </c>
      <c r="C79" s="21">
        <v>0</v>
      </c>
      <c r="D79" s="22" t="s">
        <v>168</v>
      </c>
      <c r="E79" s="22" t="s">
        <v>64</v>
      </c>
      <c r="F79" s="22" t="s">
        <v>65</v>
      </c>
      <c r="G79" s="23">
        <v>4.18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>
        <v>4.18</v>
      </c>
    </row>
    <row r="80" spans="1:19" x14ac:dyDescent="0.25">
      <c r="A80" s="68">
        <v>2016</v>
      </c>
      <c r="B80" s="20">
        <v>60904</v>
      </c>
      <c r="C80" s="21">
        <v>0</v>
      </c>
      <c r="D80" s="22" t="s">
        <v>340</v>
      </c>
      <c r="E80" s="22" t="s">
        <v>157</v>
      </c>
      <c r="F80" s="22" t="s">
        <v>158</v>
      </c>
      <c r="G80" s="70">
        <v>0</v>
      </c>
      <c r="H80" s="71">
        <v>2197872.38</v>
      </c>
      <c r="I80" s="71"/>
      <c r="J80" s="71">
        <v>2197872.38</v>
      </c>
      <c r="K80" s="71">
        <v>2197872.38</v>
      </c>
      <c r="L80" s="71"/>
      <c r="M80" s="71"/>
      <c r="N80" s="71"/>
      <c r="O80" s="71"/>
      <c r="P80" s="71"/>
      <c r="Q80" s="71"/>
      <c r="R80" s="71"/>
      <c r="S80" s="71">
        <v>0</v>
      </c>
    </row>
    <row r="81" spans="1:19" x14ac:dyDescent="0.25">
      <c r="A81" s="19">
        <v>2016</v>
      </c>
      <c r="B81" s="20">
        <v>61301</v>
      </c>
      <c r="C81" s="21">
        <v>1</v>
      </c>
      <c r="D81" s="22" t="s">
        <v>263</v>
      </c>
      <c r="E81" s="22" t="s">
        <v>134</v>
      </c>
      <c r="F81" s="22" t="s">
        <v>135</v>
      </c>
      <c r="G81" s="24">
        <v>0.84399999999999997</v>
      </c>
      <c r="H81" s="23">
        <v>8.0000000000000002E-3</v>
      </c>
      <c r="I81" s="23"/>
      <c r="J81" s="23">
        <v>8.0000000000000002E-3</v>
      </c>
      <c r="K81" s="23"/>
      <c r="L81" s="23"/>
      <c r="M81" s="23"/>
      <c r="N81" s="23"/>
      <c r="O81" s="23">
        <v>8.0000000000000002E-3</v>
      </c>
      <c r="P81" s="23"/>
      <c r="Q81" s="23"/>
      <c r="R81" s="23"/>
      <c r="S81" s="23">
        <v>0.84399999999999997</v>
      </c>
    </row>
    <row r="82" spans="1:19" x14ac:dyDescent="0.25">
      <c r="A82" s="19">
        <v>2016</v>
      </c>
      <c r="B82" s="20">
        <v>61302</v>
      </c>
      <c r="C82" s="21">
        <v>1</v>
      </c>
      <c r="D82" s="22" t="s">
        <v>341</v>
      </c>
      <c r="E82" s="22" t="s">
        <v>97</v>
      </c>
      <c r="F82" s="22" t="s">
        <v>98</v>
      </c>
      <c r="G82" s="24">
        <v>0.92</v>
      </c>
      <c r="H82" s="23">
        <v>0.79300000000000004</v>
      </c>
      <c r="I82" s="23"/>
      <c r="J82" s="23">
        <v>0.79300000000000004</v>
      </c>
      <c r="K82" s="23"/>
      <c r="L82" s="23"/>
      <c r="M82" s="23"/>
      <c r="N82" s="23">
        <v>0.74299999999999999</v>
      </c>
      <c r="O82" s="23"/>
      <c r="P82" s="23"/>
      <c r="Q82" s="23"/>
      <c r="R82" s="23"/>
      <c r="S82" s="23">
        <v>0.97000000000000008</v>
      </c>
    </row>
    <row r="83" spans="1:19" x14ac:dyDescent="0.25">
      <c r="A83" s="19">
        <v>2016</v>
      </c>
      <c r="B83" s="20">
        <v>70103</v>
      </c>
      <c r="C83" s="21">
        <v>1</v>
      </c>
      <c r="D83" s="22" t="s">
        <v>173</v>
      </c>
      <c r="E83" s="22" t="s">
        <v>174</v>
      </c>
      <c r="F83" s="22" t="s">
        <v>264</v>
      </c>
      <c r="G83" s="24">
        <v>20.529999999999998</v>
      </c>
      <c r="H83" s="23">
        <v>11.073999999999998</v>
      </c>
      <c r="I83" s="23"/>
      <c r="J83" s="23">
        <v>11.073999999999998</v>
      </c>
      <c r="K83" s="23"/>
      <c r="L83" s="23"/>
      <c r="M83" s="23"/>
      <c r="N83" s="23">
        <v>19.977</v>
      </c>
      <c r="O83" s="23"/>
      <c r="P83" s="23"/>
      <c r="Q83" s="23"/>
      <c r="R83" s="23">
        <v>0.74</v>
      </c>
      <c r="S83" s="23">
        <v>10.886999999999995</v>
      </c>
    </row>
    <row r="84" spans="1:19" x14ac:dyDescent="0.25">
      <c r="A84" s="19">
        <v>2016</v>
      </c>
      <c r="B84" s="20">
        <v>70104</v>
      </c>
      <c r="C84" s="21">
        <v>1</v>
      </c>
      <c r="D84" s="22" t="s">
        <v>175</v>
      </c>
      <c r="E84" s="22" t="s">
        <v>126</v>
      </c>
      <c r="F84" s="22" t="s">
        <v>127</v>
      </c>
      <c r="G84" s="24">
        <v>0</v>
      </c>
      <c r="H84" s="23">
        <v>0.24299999999999999</v>
      </c>
      <c r="I84" s="23"/>
      <c r="J84" s="23">
        <v>0.24299999999999999</v>
      </c>
      <c r="K84" s="23"/>
      <c r="L84" s="23"/>
      <c r="M84" s="23"/>
      <c r="N84" s="23">
        <v>0.24299999999999999</v>
      </c>
      <c r="O84" s="23"/>
      <c r="P84" s="23"/>
      <c r="Q84" s="23"/>
      <c r="R84" s="23"/>
      <c r="S84" s="23">
        <v>0</v>
      </c>
    </row>
    <row r="85" spans="1:19" x14ac:dyDescent="0.25">
      <c r="A85" s="19">
        <v>2016</v>
      </c>
      <c r="B85" s="20">
        <v>70107</v>
      </c>
      <c r="C85" s="21">
        <v>1</v>
      </c>
      <c r="D85" s="22" t="s">
        <v>169</v>
      </c>
      <c r="E85" s="22" t="s">
        <v>170</v>
      </c>
      <c r="F85" s="22" t="s">
        <v>171</v>
      </c>
      <c r="G85" s="24">
        <v>0.54500000000000004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>
        <v>0.54500000000000004</v>
      </c>
    </row>
    <row r="86" spans="1:19" x14ac:dyDescent="0.25">
      <c r="A86" s="19">
        <v>2016</v>
      </c>
      <c r="B86" s="20">
        <v>70108</v>
      </c>
      <c r="C86" s="21">
        <v>1</v>
      </c>
      <c r="D86" s="22" t="s">
        <v>265</v>
      </c>
      <c r="E86" s="22" t="s">
        <v>170</v>
      </c>
      <c r="F86" s="22" t="s">
        <v>171</v>
      </c>
      <c r="G86" s="24">
        <v>0.14699999999999999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>
        <v>0.14699999999999999</v>
      </c>
    </row>
    <row r="87" spans="1:19" x14ac:dyDescent="0.25">
      <c r="A87" s="19">
        <v>2016</v>
      </c>
      <c r="B87" s="20">
        <v>70111</v>
      </c>
      <c r="C87" s="21">
        <v>1</v>
      </c>
      <c r="D87" s="22" t="s">
        <v>334</v>
      </c>
      <c r="E87" s="22" t="s">
        <v>53</v>
      </c>
      <c r="F87" s="22" t="s">
        <v>54</v>
      </c>
      <c r="G87" s="24">
        <v>0</v>
      </c>
      <c r="H87" s="23">
        <v>51.070000000000007</v>
      </c>
      <c r="I87" s="23"/>
      <c r="J87" s="23">
        <v>51.070000000000007</v>
      </c>
      <c r="K87" s="23"/>
      <c r="L87" s="23"/>
      <c r="M87" s="23"/>
      <c r="N87" s="23"/>
      <c r="O87" s="23">
        <v>42.07</v>
      </c>
      <c r="P87" s="23"/>
      <c r="Q87" s="23"/>
      <c r="R87" s="23"/>
      <c r="S87" s="23">
        <v>9.0000000000000071</v>
      </c>
    </row>
    <row r="88" spans="1:19" x14ac:dyDescent="0.25">
      <c r="A88" s="19">
        <v>2016</v>
      </c>
      <c r="B88" s="20">
        <v>70199</v>
      </c>
      <c r="C88" s="21">
        <v>0</v>
      </c>
      <c r="D88" s="22" t="s">
        <v>35</v>
      </c>
      <c r="E88" s="22" t="s">
        <v>44</v>
      </c>
      <c r="F88" s="22" t="s">
        <v>36</v>
      </c>
      <c r="G88" s="24">
        <v>6.9</v>
      </c>
      <c r="H88" s="23">
        <v>3.3540000000000001</v>
      </c>
      <c r="I88" s="23"/>
      <c r="J88" s="23">
        <v>3.3540000000000001</v>
      </c>
      <c r="K88" s="23"/>
      <c r="L88" s="23"/>
      <c r="M88" s="23"/>
      <c r="N88" s="23"/>
      <c r="O88" s="23"/>
      <c r="P88" s="23"/>
      <c r="Q88" s="23"/>
      <c r="R88" s="23">
        <v>3.3540000000000001</v>
      </c>
      <c r="S88" s="23">
        <v>6.9</v>
      </c>
    </row>
    <row r="89" spans="1:19" x14ac:dyDescent="0.25">
      <c r="A89" s="19">
        <v>2016</v>
      </c>
      <c r="B89" s="20">
        <v>70203</v>
      </c>
      <c r="C89" s="21">
        <v>1</v>
      </c>
      <c r="D89" s="22" t="s">
        <v>173</v>
      </c>
      <c r="E89" s="22" t="s">
        <v>174</v>
      </c>
      <c r="F89" s="22" t="s">
        <v>264</v>
      </c>
      <c r="G89" s="24">
        <v>25.861999999999998</v>
      </c>
      <c r="H89" s="23">
        <v>3.4020000000000001</v>
      </c>
      <c r="I89" s="23"/>
      <c r="J89" s="23">
        <v>3.4020000000000001</v>
      </c>
      <c r="K89" s="23"/>
      <c r="L89" s="23"/>
      <c r="M89" s="23"/>
      <c r="N89" s="23">
        <v>4.2060000000000004</v>
      </c>
      <c r="O89" s="23"/>
      <c r="P89" s="23"/>
      <c r="Q89" s="23"/>
      <c r="R89" s="23"/>
      <c r="S89" s="23">
        <v>25.058</v>
      </c>
    </row>
    <row r="90" spans="1:19" x14ac:dyDescent="0.25">
      <c r="A90" s="19">
        <v>2016</v>
      </c>
      <c r="B90" s="20">
        <v>70204</v>
      </c>
      <c r="C90" s="21">
        <v>1</v>
      </c>
      <c r="D90" s="22" t="s">
        <v>175</v>
      </c>
      <c r="E90" s="22" t="s">
        <v>126</v>
      </c>
      <c r="F90" s="22" t="s">
        <v>127</v>
      </c>
      <c r="G90" s="24">
        <v>0.83899999999999997</v>
      </c>
      <c r="H90" s="23">
        <v>1.1539999999999999</v>
      </c>
      <c r="I90" s="23"/>
      <c r="J90" s="23">
        <v>1.1539999999999999</v>
      </c>
      <c r="K90" s="23"/>
      <c r="L90" s="23"/>
      <c r="M90" s="23"/>
      <c r="N90" s="23">
        <v>1.6279999999999999</v>
      </c>
      <c r="O90" s="23"/>
      <c r="P90" s="23"/>
      <c r="Q90" s="23"/>
      <c r="R90" s="23"/>
      <c r="S90" s="23">
        <v>0.36499999999999999</v>
      </c>
    </row>
    <row r="91" spans="1:19" x14ac:dyDescent="0.25">
      <c r="A91" s="19">
        <v>2016</v>
      </c>
      <c r="B91" s="20">
        <v>70207</v>
      </c>
      <c r="C91" s="21">
        <v>1</v>
      </c>
      <c r="D91" s="22" t="s">
        <v>169</v>
      </c>
      <c r="E91" s="22" t="s">
        <v>170</v>
      </c>
      <c r="F91" s="22" t="s">
        <v>171</v>
      </c>
      <c r="G91" s="24">
        <v>0.191</v>
      </c>
      <c r="H91" s="23">
        <v>0.5</v>
      </c>
      <c r="I91" s="23"/>
      <c r="J91" s="23">
        <v>0.5</v>
      </c>
      <c r="K91" s="23"/>
      <c r="L91" s="23"/>
      <c r="M91" s="23"/>
      <c r="N91" s="23">
        <v>0.5</v>
      </c>
      <c r="O91" s="23"/>
      <c r="P91" s="23"/>
      <c r="Q91" s="23"/>
      <c r="R91" s="23"/>
      <c r="S91" s="23">
        <v>0.19100000000000006</v>
      </c>
    </row>
    <row r="92" spans="1:19" x14ac:dyDescent="0.25">
      <c r="A92" s="19">
        <v>2016</v>
      </c>
      <c r="B92" s="20">
        <v>70208</v>
      </c>
      <c r="C92" s="21">
        <v>1</v>
      </c>
      <c r="D92" s="22" t="s">
        <v>265</v>
      </c>
      <c r="E92" s="22" t="s">
        <v>170</v>
      </c>
      <c r="F92" s="22" t="s">
        <v>171</v>
      </c>
      <c r="G92" s="24">
        <v>3.2359999999999998</v>
      </c>
      <c r="H92" s="23">
        <v>57.843000000000004</v>
      </c>
      <c r="I92" s="23"/>
      <c r="J92" s="23">
        <v>57.843000000000004</v>
      </c>
      <c r="K92" s="23"/>
      <c r="L92" s="23"/>
      <c r="M92" s="23"/>
      <c r="N92" s="23">
        <v>25.02</v>
      </c>
      <c r="O92" s="23"/>
      <c r="P92" s="23"/>
      <c r="Q92" s="23"/>
      <c r="R92" s="23">
        <v>30.153999999999996</v>
      </c>
      <c r="S92" s="23">
        <v>5.9050000000000011</v>
      </c>
    </row>
    <row r="93" spans="1:19" x14ac:dyDescent="0.25">
      <c r="A93" s="19">
        <v>2016</v>
      </c>
      <c r="B93" s="20">
        <v>70211</v>
      </c>
      <c r="C93" s="21">
        <v>1</v>
      </c>
      <c r="D93" s="22" t="s">
        <v>334</v>
      </c>
      <c r="E93" s="22" t="s">
        <v>53</v>
      </c>
      <c r="F93" s="22" t="s">
        <v>54</v>
      </c>
      <c r="G93" s="24">
        <v>13.358000000000001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v>11.06</v>
      </c>
      <c r="S93" s="23">
        <v>2.298</v>
      </c>
    </row>
    <row r="94" spans="1:19" x14ac:dyDescent="0.25">
      <c r="A94" s="19">
        <v>2016</v>
      </c>
      <c r="B94" s="20">
        <v>70212</v>
      </c>
      <c r="C94" s="21">
        <v>0</v>
      </c>
      <c r="D94" s="22" t="s">
        <v>343</v>
      </c>
      <c r="E94" s="22" t="s">
        <v>53</v>
      </c>
      <c r="F94" s="22" t="s">
        <v>54</v>
      </c>
      <c r="G94" s="45">
        <v>139.58199999999999</v>
      </c>
      <c r="H94" s="24">
        <v>133.81300000000002</v>
      </c>
      <c r="I94" s="24"/>
      <c r="J94" s="24">
        <v>133.81300000000002</v>
      </c>
      <c r="K94" s="24"/>
      <c r="L94" s="24"/>
      <c r="M94" s="24"/>
      <c r="N94" s="24"/>
      <c r="O94" s="24"/>
      <c r="P94" s="24">
        <v>268.06900000000002</v>
      </c>
      <c r="Q94" s="24"/>
      <c r="R94" s="24"/>
      <c r="S94" s="24">
        <v>5.3259999999999996</v>
      </c>
    </row>
    <row r="95" spans="1:19" x14ac:dyDescent="0.25">
      <c r="A95" s="25">
        <v>2016</v>
      </c>
      <c r="B95" s="26">
        <v>70213</v>
      </c>
      <c r="C95" s="27">
        <v>0</v>
      </c>
      <c r="D95" s="28" t="s">
        <v>63</v>
      </c>
      <c r="E95" s="28" t="s">
        <v>30</v>
      </c>
      <c r="F95" s="28" t="s">
        <v>31</v>
      </c>
      <c r="G95" s="29">
        <v>5.9740000000000002</v>
      </c>
      <c r="H95" s="30">
        <v>1042.4970000000003</v>
      </c>
      <c r="I95" s="30">
        <v>0.1</v>
      </c>
      <c r="J95" s="30">
        <v>1042.5970000000002</v>
      </c>
      <c r="K95" s="30">
        <v>619.64</v>
      </c>
      <c r="L95" s="30"/>
      <c r="M95" s="30">
        <v>9.7129999999999974</v>
      </c>
      <c r="N95" s="30"/>
      <c r="O95" s="30"/>
      <c r="P95" s="30">
        <v>410.43399999999997</v>
      </c>
      <c r="Q95" s="30"/>
      <c r="R95" s="30">
        <v>1.83</v>
      </c>
      <c r="S95" s="30">
        <v>6.8109999999999991</v>
      </c>
    </row>
    <row r="96" spans="1:19" x14ac:dyDescent="0.25">
      <c r="A96" s="19">
        <v>2016</v>
      </c>
      <c r="B96" s="20">
        <v>70304</v>
      </c>
      <c r="C96" s="21">
        <v>1</v>
      </c>
      <c r="D96" s="22" t="s">
        <v>175</v>
      </c>
      <c r="E96" s="22" t="s">
        <v>126</v>
      </c>
      <c r="F96" s="22" t="s">
        <v>127</v>
      </c>
      <c r="G96" s="24">
        <v>0</v>
      </c>
      <c r="H96" s="23">
        <v>13.591000000000003</v>
      </c>
      <c r="I96" s="23"/>
      <c r="J96" s="23">
        <v>13.591000000000003</v>
      </c>
      <c r="K96" s="23"/>
      <c r="L96" s="23"/>
      <c r="M96" s="23">
        <v>3.6160000000000001</v>
      </c>
      <c r="N96" s="23">
        <v>9.4580000000000002</v>
      </c>
      <c r="O96" s="23"/>
      <c r="P96" s="23">
        <v>2.7E-2</v>
      </c>
      <c r="Q96" s="23"/>
      <c r="R96" s="23">
        <v>0.49</v>
      </c>
      <c r="S96" s="23">
        <v>0</v>
      </c>
    </row>
    <row r="97" spans="1:19" x14ac:dyDescent="0.25">
      <c r="A97" s="19">
        <v>2016</v>
      </c>
      <c r="B97" s="20">
        <v>70308</v>
      </c>
      <c r="C97" s="21">
        <v>1</v>
      </c>
      <c r="D97" s="22" t="s">
        <v>265</v>
      </c>
      <c r="E97" s="22" t="s">
        <v>170</v>
      </c>
      <c r="F97" s="22" t="s">
        <v>171</v>
      </c>
      <c r="G97" s="24">
        <v>0</v>
      </c>
      <c r="H97" s="23">
        <v>5.859</v>
      </c>
      <c r="I97" s="23"/>
      <c r="J97" s="23">
        <v>5.859</v>
      </c>
      <c r="K97" s="23"/>
      <c r="L97" s="23"/>
      <c r="M97" s="23"/>
      <c r="N97" s="23">
        <v>5.2789999999999999</v>
      </c>
      <c r="O97" s="23"/>
      <c r="P97" s="23"/>
      <c r="Q97" s="23"/>
      <c r="R97" s="23"/>
      <c r="S97" s="23">
        <v>0.58000000000000007</v>
      </c>
    </row>
    <row r="98" spans="1:19" x14ac:dyDescent="0.25">
      <c r="A98" s="19">
        <v>2016</v>
      </c>
      <c r="B98" s="20">
        <v>70510</v>
      </c>
      <c r="C98" s="21">
        <v>1</v>
      </c>
      <c r="D98" s="22" t="s">
        <v>342</v>
      </c>
      <c r="E98" s="22" t="s">
        <v>97</v>
      </c>
      <c r="F98" s="22" t="s">
        <v>98</v>
      </c>
      <c r="G98" s="24">
        <v>0</v>
      </c>
      <c r="H98" s="23">
        <v>3.2000000000000001E-2</v>
      </c>
      <c r="I98" s="23"/>
      <c r="J98" s="23">
        <v>3.2000000000000001E-2</v>
      </c>
      <c r="K98" s="23"/>
      <c r="L98" s="23"/>
      <c r="M98" s="23"/>
      <c r="N98" s="23"/>
      <c r="O98" s="23"/>
      <c r="P98" s="23"/>
      <c r="Q98" s="23"/>
      <c r="R98" s="23"/>
      <c r="S98" s="23">
        <v>3.2000000000000001E-2</v>
      </c>
    </row>
    <row r="99" spans="1:19" x14ac:dyDescent="0.25">
      <c r="A99" s="19">
        <v>2016</v>
      </c>
      <c r="B99" s="20">
        <v>70513</v>
      </c>
      <c r="C99" s="21">
        <v>1</v>
      </c>
      <c r="D99" s="22" t="s">
        <v>344</v>
      </c>
      <c r="E99" s="22" t="s">
        <v>110</v>
      </c>
      <c r="F99" s="22" t="s">
        <v>111</v>
      </c>
      <c r="G99" s="24">
        <v>0.16700000000000001</v>
      </c>
      <c r="H99" s="23">
        <v>0.3</v>
      </c>
      <c r="I99" s="23"/>
      <c r="J99" s="23">
        <v>0.3</v>
      </c>
      <c r="K99" s="23"/>
      <c r="L99" s="23"/>
      <c r="M99" s="23"/>
      <c r="N99" s="23"/>
      <c r="O99" s="23">
        <v>5.8000000000000003E-2</v>
      </c>
      <c r="P99" s="23"/>
      <c r="Q99" s="23"/>
      <c r="R99" s="23"/>
      <c r="S99" s="23">
        <v>0.40899999999999997</v>
      </c>
    </row>
    <row r="100" spans="1:19" x14ac:dyDescent="0.25">
      <c r="A100" s="19">
        <v>2016</v>
      </c>
      <c r="B100" s="20">
        <v>70601</v>
      </c>
      <c r="C100" s="21">
        <v>1</v>
      </c>
      <c r="D100" s="22" t="s">
        <v>172</v>
      </c>
      <c r="E100" s="22" t="s">
        <v>170</v>
      </c>
      <c r="F100" s="22" t="s">
        <v>171</v>
      </c>
      <c r="G100" s="24">
        <v>1.0029999999999999</v>
      </c>
      <c r="H100" s="23">
        <v>0.13</v>
      </c>
      <c r="I100" s="23"/>
      <c r="J100" s="23">
        <v>0.13</v>
      </c>
      <c r="K100" s="23"/>
      <c r="L100" s="23"/>
      <c r="M100" s="23"/>
      <c r="N100" s="23"/>
      <c r="O100" s="23"/>
      <c r="P100" s="23"/>
      <c r="Q100" s="23"/>
      <c r="R100" s="23"/>
      <c r="S100" s="23">
        <v>1.133</v>
      </c>
    </row>
    <row r="101" spans="1:19" x14ac:dyDescent="0.25">
      <c r="A101" s="19">
        <v>2016</v>
      </c>
      <c r="B101" s="20">
        <v>70704</v>
      </c>
      <c r="C101" s="21">
        <v>1</v>
      </c>
      <c r="D101" s="22" t="s">
        <v>175</v>
      </c>
      <c r="E101" s="22" t="s">
        <v>126</v>
      </c>
      <c r="F101" s="22" t="s">
        <v>127</v>
      </c>
      <c r="G101" s="24">
        <v>0</v>
      </c>
      <c r="H101" s="23">
        <v>3.0000000000000001E-3</v>
      </c>
      <c r="I101" s="23"/>
      <c r="J101" s="23">
        <v>3.0000000000000001E-3</v>
      </c>
      <c r="K101" s="23"/>
      <c r="L101" s="23"/>
      <c r="M101" s="23"/>
      <c r="N101" s="23">
        <v>3.0000000000000001E-3</v>
      </c>
      <c r="O101" s="23"/>
      <c r="P101" s="23"/>
      <c r="Q101" s="23"/>
      <c r="R101" s="23"/>
      <c r="S101" s="23">
        <v>0</v>
      </c>
    </row>
    <row r="102" spans="1:19" x14ac:dyDescent="0.25">
      <c r="A102" s="19">
        <v>2016</v>
      </c>
      <c r="B102" s="20">
        <v>70708</v>
      </c>
      <c r="C102" s="21">
        <v>1</v>
      </c>
      <c r="D102" s="22" t="s">
        <v>265</v>
      </c>
      <c r="E102" s="22" t="s">
        <v>170</v>
      </c>
      <c r="F102" s="22" t="s">
        <v>171</v>
      </c>
      <c r="G102" s="24">
        <v>1.5189999999999999</v>
      </c>
      <c r="H102" s="23">
        <v>3.5999999999999997E-2</v>
      </c>
      <c r="I102" s="23"/>
      <c r="J102" s="23">
        <v>3.5999999999999997E-2</v>
      </c>
      <c r="K102" s="23"/>
      <c r="L102" s="23"/>
      <c r="M102" s="23"/>
      <c r="N102" s="23">
        <v>3.5999999999999997E-2</v>
      </c>
      <c r="O102" s="23"/>
      <c r="P102" s="23"/>
      <c r="Q102" s="23"/>
      <c r="R102" s="23"/>
      <c r="S102" s="23">
        <v>1.5189999999999999</v>
      </c>
    </row>
    <row r="103" spans="1:19" x14ac:dyDescent="0.25">
      <c r="A103" s="19">
        <v>2016</v>
      </c>
      <c r="B103" s="20">
        <v>70799</v>
      </c>
      <c r="C103" s="21">
        <v>0</v>
      </c>
      <c r="D103" s="22" t="s">
        <v>35</v>
      </c>
      <c r="E103" s="22" t="s">
        <v>44</v>
      </c>
      <c r="F103" s="22" t="s">
        <v>36</v>
      </c>
      <c r="G103" s="24">
        <v>9.0660000000000007</v>
      </c>
      <c r="H103" s="23">
        <v>11.073</v>
      </c>
      <c r="I103" s="23"/>
      <c r="J103" s="23">
        <v>11.073</v>
      </c>
      <c r="K103" s="23"/>
      <c r="L103" s="23"/>
      <c r="M103" s="23"/>
      <c r="N103" s="23"/>
      <c r="O103" s="23"/>
      <c r="P103" s="23"/>
      <c r="Q103" s="23"/>
      <c r="R103" s="23">
        <v>11.349</v>
      </c>
      <c r="S103" s="23">
        <v>8.7899999999999991</v>
      </c>
    </row>
    <row r="104" spans="1:19" x14ac:dyDescent="0.25">
      <c r="A104" s="19">
        <v>2016</v>
      </c>
      <c r="B104" s="20">
        <v>80111</v>
      </c>
      <c r="C104" s="21">
        <v>1</v>
      </c>
      <c r="D104" s="22" t="s">
        <v>345</v>
      </c>
      <c r="E104" s="22" t="s">
        <v>137</v>
      </c>
      <c r="F104" s="22" t="s">
        <v>138</v>
      </c>
      <c r="G104" s="24">
        <v>136.23700000000005</v>
      </c>
      <c r="H104" s="23">
        <v>612.56599999999969</v>
      </c>
      <c r="I104" s="23">
        <v>18.815000000000001</v>
      </c>
      <c r="J104" s="23">
        <v>631.38100000000009</v>
      </c>
      <c r="K104" s="23"/>
      <c r="L104" s="23"/>
      <c r="M104" s="23">
        <v>208.74</v>
      </c>
      <c r="N104" s="23">
        <v>385.01499999999999</v>
      </c>
      <c r="O104" s="23"/>
      <c r="P104" s="23">
        <v>18.574000000000002</v>
      </c>
      <c r="Q104" s="23"/>
      <c r="R104" s="23">
        <v>21.768999999999998</v>
      </c>
      <c r="S104" s="23">
        <v>133.51800000000003</v>
      </c>
    </row>
    <row r="105" spans="1:19" x14ac:dyDescent="0.25">
      <c r="A105" s="53">
        <v>2016</v>
      </c>
      <c r="B105" s="34">
        <v>80112</v>
      </c>
      <c r="C105" s="35">
        <v>0</v>
      </c>
      <c r="D105" s="36" t="s">
        <v>346</v>
      </c>
      <c r="E105" s="36" t="s">
        <v>137</v>
      </c>
      <c r="F105" s="36" t="s">
        <v>138</v>
      </c>
      <c r="G105" s="54">
        <v>34.521000000000001</v>
      </c>
      <c r="H105" s="55">
        <v>135.46800000000002</v>
      </c>
      <c r="I105" s="55"/>
      <c r="J105" s="55">
        <v>135.46800000000002</v>
      </c>
      <c r="K105" s="55"/>
      <c r="L105" s="55"/>
      <c r="M105" s="55">
        <v>39.816000000000003</v>
      </c>
      <c r="N105" s="55">
        <v>57.472999999999999</v>
      </c>
      <c r="O105" s="55"/>
      <c r="P105" s="55"/>
      <c r="Q105" s="55"/>
      <c r="R105" s="55">
        <v>18.151</v>
      </c>
      <c r="S105" s="55">
        <v>54.637</v>
      </c>
    </row>
    <row r="106" spans="1:19" x14ac:dyDescent="0.25">
      <c r="A106" s="19">
        <v>2016</v>
      </c>
      <c r="B106" s="20">
        <v>80115</v>
      </c>
      <c r="C106" s="21">
        <v>1</v>
      </c>
      <c r="D106" s="22" t="s">
        <v>347</v>
      </c>
      <c r="E106" s="22" t="s">
        <v>137</v>
      </c>
      <c r="F106" s="22" t="s">
        <v>138</v>
      </c>
      <c r="G106" s="24">
        <v>0</v>
      </c>
      <c r="H106" s="23">
        <v>9.2999999999999999E-2</v>
      </c>
      <c r="I106" s="23"/>
      <c r="J106" s="23">
        <v>9.2999999999999999E-2</v>
      </c>
      <c r="K106" s="23"/>
      <c r="L106" s="23"/>
      <c r="M106" s="23"/>
      <c r="N106" s="23">
        <v>9.2999999999999999E-2</v>
      </c>
      <c r="O106" s="23"/>
      <c r="P106" s="23"/>
      <c r="Q106" s="23"/>
      <c r="R106" s="23"/>
      <c r="S106" s="23">
        <v>0</v>
      </c>
    </row>
    <row r="107" spans="1:19" x14ac:dyDescent="0.25">
      <c r="A107" s="19">
        <v>2016</v>
      </c>
      <c r="B107" s="20">
        <v>80116</v>
      </c>
      <c r="C107" s="21">
        <v>0</v>
      </c>
      <c r="D107" s="22" t="s">
        <v>348</v>
      </c>
      <c r="E107" s="22" t="s">
        <v>137</v>
      </c>
      <c r="F107" s="22" t="s">
        <v>138</v>
      </c>
      <c r="G107" s="45">
        <v>0.52500000000000002</v>
      </c>
      <c r="H107" s="23">
        <v>1.2929999999999999</v>
      </c>
      <c r="I107" s="23"/>
      <c r="J107" s="23">
        <v>1.2929999999999999</v>
      </c>
      <c r="K107" s="23"/>
      <c r="L107" s="23"/>
      <c r="M107" s="23"/>
      <c r="N107" s="23">
        <v>1.2929999999999999</v>
      </c>
      <c r="O107" s="23"/>
      <c r="P107" s="23"/>
      <c r="Q107" s="23"/>
      <c r="R107" s="23">
        <v>0.12700000000000006</v>
      </c>
      <c r="S107" s="23">
        <v>0.42099999999999999</v>
      </c>
    </row>
    <row r="108" spans="1:19" x14ac:dyDescent="0.25">
      <c r="A108" s="19">
        <v>2016</v>
      </c>
      <c r="B108" s="20">
        <v>80117</v>
      </c>
      <c r="C108" s="21">
        <v>1</v>
      </c>
      <c r="D108" s="22" t="s">
        <v>349</v>
      </c>
      <c r="E108" s="22" t="s">
        <v>137</v>
      </c>
      <c r="F108" s="22" t="s">
        <v>138</v>
      </c>
      <c r="G108" s="24">
        <v>24.396999999999995</v>
      </c>
      <c r="H108" s="23">
        <v>234.96700000000001</v>
      </c>
      <c r="I108" s="23">
        <v>2.6219999999999999</v>
      </c>
      <c r="J108" s="23">
        <v>237.589</v>
      </c>
      <c r="K108" s="23"/>
      <c r="L108" s="23"/>
      <c r="M108" s="23">
        <v>67.89</v>
      </c>
      <c r="N108" s="23">
        <v>109.126</v>
      </c>
      <c r="O108" s="23"/>
      <c r="P108" s="23">
        <v>23.881</v>
      </c>
      <c r="Q108" s="23"/>
      <c r="R108" s="23">
        <v>6.6070000000000002</v>
      </c>
      <c r="S108" s="23">
        <v>54.484999999999992</v>
      </c>
    </row>
    <row r="109" spans="1:19" x14ac:dyDescent="0.25">
      <c r="A109" s="53">
        <v>2016</v>
      </c>
      <c r="B109" s="34">
        <v>80118</v>
      </c>
      <c r="C109" s="35">
        <v>0</v>
      </c>
      <c r="D109" s="36" t="s">
        <v>350</v>
      </c>
      <c r="E109" s="36" t="s">
        <v>137</v>
      </c>
      <c r="F109" s="36" t="s">
        <v>138</v>
      </c>
      <c r="G109" s="54">
        <v>1.0009999999999999</v>
      </c>
      <c r="H109" s="55">
        <v>3.2309999999999999</v>
      </c>
      <c r="I109" s="55"/>
      <c r="J109" s="55">
        <v>3.2309999999999999</v>
      </c>
      <c r="K109" s="55"/>
      <c r="L109" s="55"/>
      <c r="M109" s="55"/>
      <c r="N109" s="55">
        <v>1.83</v>
      </c>
      <c r="O109" s="55"/>
      <c r="P109" s="55"/>
      <c r="Q109" s="55"/>
      <c r="R109" s="55">
        <v>2.4020000000000001</v>
      </c>
      <c r="S109" s="55">
        <v>0</v>
      </c>
    </row>
    <row r="110" spans="1:19" x14ac:dyDescent="0.25">
      <c r="A110" s="19">
        <v>2016</v>
      </c>
      <c r="B110" s="20">
        <v>80119</v>
      </c>
      <c r="C110" s="21">
        <v>1</v>
      </c>
      <c r="D110" s="22" t="s">
        <v>351</v>
      </c>
      <c r="E110" s="22" t="s">
        <v>137</v>
      </c>
      <c r="F110" s="22" t="s">
        <v>138</v>
      </c>
      <c r="G110" s="24">
        <v>0.40699999999999997</v>
      </c>
      <c r="H110" s="23">
        <v>9.3279999999999994</v>
      </c>
      <c r="I110" s="23"/>
      <c r="J110" s="23">
        <v>9.3279999999999994</v>
      </c>
      <c r="K110" s="23"/>
      <c r="L110" s="23"/>
      <c r="M110" s="23"/>
      <c r="N110" s="23">
        <v>0.107</v>
      </c>
      <c r="O110" s="23"/>
      <c r="P110" s="23"/>
      <c r="Q110" s="23"/>
      <c r="R110" s="23">
        <v>9.3279999999999994</v>
      </c>
      <c r="S110" s="23">
        <v>0.30000000000000071</v>
      </c>
    </row>
    <row r="111" spans="1:19" x14ac:dyDescent="0.25">
      <c r="A111" s="53">
        <v>2016</v>
      </c>
      <c r="B111" s="34">
        <v>80120</v>
      </c>
      <c r="C111" s="35">
        <v>0</v>
      </c>
      <c r="D111" s="36" t="s">
        <v>352</v>
      </c>
      <c r="E111" s="36" t="s">
        <v>137</v>
      </c>
      <c r="F111" s="36" t="s">
        <v>138</v>
      </c>
      <c r="G111" s="54">
        <v>13.764999999999999</v>
      </c>
      <c r="H111" s="55">
        <v>189.79600000000002</v>
      </c>
      <c r="I111" s="55"/>
      <c r="J111" s="55">
        <v>189.79600000000002</v>
      </c>
      <c r="K111" s="55"/>
      <c r="L111" s="55"/>
      <c r="M111" s="55">
        <v>39.582999999999998</v>
      </c>
      <c r="N111" s="55">
        <v>37.939</v>
      </c>
      <c r="O111" s="55"/>
      <c r="P111" s="55"/>
      <c r="Q111" s="55"/>
      <c r="R111" s="55">
        <v>25.97</v>
      </c>
      <c r="S111" s="55">
        <v>100.06899999999999</v>
      </c>
    </row>
    <row r="112" spans="1:19" x14ac:dyDescent="0.25">
      <c r="A112" s="19">
        <v>2016</v>
      </c>
      <c r="B112" s="20">
        <v>80121</v>
      </c>
      <c r="C112" s="21">
        <v>1</v>
      </c>
      <c r="D112" s="22" t="s">
        <v>266</v>
      </c>
      <c r="E112" s="22" t="s">
        <v>57</v>
      </c>
      <c r="F112" s="22" t="s">
        <v>58</v>
      </c>
      <c r="G112" s="24">
        <v>1.653</v>
      </c>
      <c r="H112" s="23">
        <v>2.399</v>
      </c>
      <c r="I112" s="23">
        <v>0.19400000000000001</v>
      </c>
      <c r="J112" s="23">
        <v>2.593</v>
      </c>
      <c r="K112" s="23"/>
      <c r="L112" s="23"/>
      <c r="M112" s="23"/>
      <c r="N112" s="23">
        <v>2.83</v>
      </c>
      <c r="O112" s="23"/>
      <c r="P112" s="23"/>
      <c r="Q112" s="23"/>
      <c r="R112" s="23"/>
      <c r="S112" s="23">
        <v>1.4160000000000004</v>
      </c>
    </row>
    <row r="113" spans="1:19" x14ac:dyDescent="0.25">
      <c r="A113" s="53">
        <v>2016</v>
      </c>
      <c r="B113" s="34">
        <v>80201</v>
      </c>
      <c r="C113" s="35">
        <v>0</v>
      </c>
      <c r="D113" s="36" t="s">
        <v>267</v>
      </c>
      <c r="E113" s="36" t="s">
        <v>137</v>
      </c>
      <c r="F113" s="36" t="s">
        <v>138</v>
      </c>
      <c r="G113" s="54">
        <v>4.04</v>
      </c>
      <c r="H113" s="55">
        <v>93.4</v>
      </c>
      <c r="I113" s="55"/>
      <c r="J113" s="55">
        <v>93.4</v>
      </c>
      <c r="K113" s="55">
        <v>78.86</v>
      </c>
      <c r="L113" s="55"/>
      <c r="M113" s="55"/>
      <c r="N113" s="55"/>
      <c r="O113" s="55"/>
      <c r="P113" s="55">
        <v>18.579999999999998</v>
      </c>
      <c r="Q113" s="55"/>
      <c r="R113" s="55"/>
      <c r="S113" s="55">
        <v>0</v>
      </c>
    </row>
    <row r="114" spans="1:19" x14ac:dyDescent="0.25">
      <c r="A114" s="53">
        <v>2016</v>
      </c>
      <c r="B114" s="34">
        <v>80308</v>
      </c>
      <c r="C114" s="35">
        <v>0</v>
      </c>
      <c r="D114" s="36" t="s">
        <v>268</v>
      </c>
      <c r="E114" s="36" t="s">
        <v>137</v>
      </c>
      <c r="F114" s="36" t="s">
        <v>138</v>
      </c>
      <c r="G114" s="54">
        <v>0.20499999999999999</v>
      </c>
      <c r="H114" s="55">
        <v>1</v>
      </c>
      <c r="I114" s="55"/>
      <c r="J114" s="55">
        <v>1</v>
      </c>
      <c r="K114" s="55"/>
      <c r="L114" s="55"/>
      <c r="M114" s="55"/>
      <c r="N114" s="55"/>
      <c r="O114" s="55"/>
      <c r="P114" s="55"/>
      <c r="Q114" s="55"/>
      <c r="R114" s="55"/>
      <c r="S114" s="55">
        <v>1.2050000000000001</v>
      </c>
    </row>
    <row r="115" spans="1:19" x14ac:dyDescent="0.25">
      <c r="A115" s="19">
        <v>2016</v>
      </c>
      <c r="B115" s="20">
        <v>80312</v>
      </c>
      <c r="C115" s="21">
        <v>1</v>
      </c>
      <c r="D115" s="22" t="s">
        <v>353</v>
      </c>
      <c r="E115" s="22" t="s">
        <v>137</v>
      </c>
      <c r="F115" s="22" t="s">
        <v>138</v>
      </c>
      <c r="G115" s="24">
        <v>8.8769999999999989</v>
      </c>
      <c r="H115" s="23">
        <v>92.54500000000003</v>
      </c>
      <c r="I115" s="23"/>
      <c r="J115" s="23">
        <v>92.54500000000003</v>
      </c>
      <c r="K115" s="23"/>
      <c r="L115" s="23"/>
      <c r="M115" s="23">
        <v>91.385999999999996</v>
      </c>
      <c r="N115" s="23">
        <v>3.01</v>
      </c>
      <c r="O115" s="23"/>
      <c r="P115" s="23"/>
      <c r="Q115" s="23"/>
      <c r="R115" s="23">
        <v>0.65300000000000002</v>
      </c>
      <c r="S115" s="23">
        <v>6.3730000000000295</v>
      </c>
    </row>
    <row r="116" spans="1:19" x14ac:dyDescent="0.25">
      <c r="A116" s="19">
        <v>2016</v>
      </c>
      <c r="B116" s="20">
        <v>80314</v>
      </c>
      <c r="C116" s="21">
        <v>1</v>
      </c>
      <c r="D116" s="22" t="s">
        <v>354</v>
      </c>
      <c r="E116" s="22" t="s">
        <v>137</v>
      </c>
      <c r="F116" s="22" t="s">
        <v>138</v>
      </c>
      <c r="G116" s="24">
        <v>0.88600000000000001</v>
      </c>
      <c r="H116" s="23">
        <v>0.318</v>
      </c>
      <c r="I116" s="23"/>
      <c r="J116" s="23">
        <v>0.318</v>
      </c>
      <c r="K116" s="23"/>
      <c r="L116" s="23"/>
      <c r="M116" s="23"/>
      <c r="N116" s="23"/>
      <c r="O116" s="23"/>
      <c r="P116" s="23"/>
      <c r="Q116" s="23"/>
      <c r="R116" s="23"/>
      <c r="S116" s="23">
        <v>1.204</v>
      </c>
    </row>
    <row r="117" spans="1:19" x14ac:dyDescent="0.25">
      <c r="A117" s="53">
        <v>2016</v>
      </c>
      <c r="B117" s="34">
        <v>80315</v>
      </c>
      <c r="C117" s="35">
        <v>0</v>
      </c>
      <c r="D117" s="36" t="s">
        <v>355</v>
      </c>
      <c r="E117" s="36" t="s">
        <v>137</v>
      </c>
      <c r="F117" s="36" t="s">
        <v>138</v>
      </c>
      <c r="G117" s="54">
        <v>11.7</v>
      </c>
      <c r="H117" s="55">
        <v>51.587999999999987</v>
      </c>
      <c r="I117" s="55"/>
      <c r="J117" s="55">
        <v>51.587999999999987</v>
      </c>
      <c r="K117" s="55"/>
      <c r="L117" s="55"/>
      <c r="M117" s="55">
        <v>11.94</v>
      </c>
      <c r="N117" s="55">
        <v>6.4749999999999996</v>
      </c>
      <c r="O117" s="55"/>
      <c r="P117" s="55"/>
      <c r="Q117" s="55"/>
      <c r="R117" s="55">
        <v>12.99</v>
      </c>
      <c r="S117" s="55">
        <v>31.883000000000003</v>
      </c>
    </row>
    <row r="118" spans="1:19" x14ac:dyDescent="0.25">
      <c r="A118" s="19">
        <v>2016</v>
      </c>
      <c r="B118" s="20">
        <v>80317</v>
      </c>
      <c r="C118" s="21">
        <v>1</v>
      </c>
      <c r="D118" s="22" t="s">
        <v>356</v>
      </c>
      <c r="E118" s="22" t="s">
        <v>137</v>
      </c>
      <c r="F118" s="22" t="s">
        <v>138</v>
      </c>
      <c r="G118" s="24">
        <v>7.0790000000000006</v>
      </c>
      <c r="H118" s="23">
        <v>6.4069999999999983</v>
      </c>
      <c r="I118" s="23">
        <v>0.54</v>
      </c>
      <c r="J118" s="23">
        <v>6.9469999999999983</v>
      </c>
      <c r="K118" s="23"/>
      <c r="L118" s="23"/>
      <c r="M118" s="23"/>
      <c r="N118" s="23">
        <v>9.0069999999999997</v>
      </c>
      <c r="O118" s="23"/>
      <c r="P118" s="23"/>
      <c r="Q118" s="23"/>
      <c r="R118" s="23">
        <v>2.5000000000000001E-2</v>
      </c>
      <c r="S118" s="23">
        <v>4.9969999999999999</v>
      </c>
    </row>
    <row r="119" spans="1:19" x14ac:dyDescent="0.25">
      <c r="A119" s="19">
        <v>2016</v>
      </c>
      <c r="B119" s="20">
        <v>80409</v>
      </c>
      <c r="C119" s="21">
        <v>1</v>
      </c>
      <c r="D119" s="22" t="s">
        <v>357</v>
      </c>
      <c r="E119" s="22" t="s">
        <v>137</v>
      </c>
      <c r="F119" s="22" t="s">
        <v>138</v>
      </c>
      <c r="G119" s="24">
        <v>15.477</v>
      </c>
      <c r="H119" s="23">
        <v>364.32499999999999</v>
      </c>
      <c r="I119" s="23"/>
      <c r="J119" s="23">
        <v>364.32499999999999</v>
      </c>
      <c r="K119" s="23"/>
      <c r="L119" s="23"/>
      <c r="M119" s="23">
        <v>2</v>
      </c>
      <c r="N119" s="23">
        <v>251.98599999999999</v>
      </c>
      <c r="O119" s="23"/>
      <c r="P119" s="23"/>
      <c r="Q119" s="23"/>
      <c r="R119" s="23">
        <v>7.6189999999999998</v>
      </c>
      <c r="S119" s="23">
        <v>118.197</v>
      </c>
    </row>
    <row r="120" spans="1:19" x14ac:dyDescent="0.25">
      <c r="A120" s="53">
        <v>2016</v>
      </c>
      <c r="B120" s="34">
        <v>80410</v>
      </c>
      <c r="C120" s="35">
        <v>0</v>
      </c>
      <c r="D120" s="36" t="s">
        <v>358</v>
      </c>
      <c r="E120" s="36" t="s">
        <v>137</v>
      </c>
      <c r="F120" s="36" t="s">
        <v>138</v>
      </c>
      <c r="G120" s="54">
        <v>7.3</v>
      </c>
      <c r="H120" s="55">
        <v>74.711000000000013</v>
      </c>
      <c r="I120" s="55"/>
      <c r="J120" s="55">
        <v>74.711000000000013</v>
      </c>
      <c r="K120" s="55">
        <v>11.26</v>
      </c>
      <c r="L120" s="55"/>
      <c r="M120" s="55"/>
      <c r="N120" s="55">
        <v>24.443000000000001</v>
      </c>
      <c r="O120" s="55"/>
      <c r="P120" s="55"/>
      <c r="Q120" s="55"/>
      <c r="R120" s="55">
        <v>1.492</v>
      </c>
      <c r="S120" s="55">
        <v>44.816000000000003</v>
      </c>
    </row>
    <row r="121" spans="1:19" x14ac:dyDescent="0.25">
      <c r="A121" s="19">
        <v>2016</v>
      </c>
      <c r="B121" s="20">
        <v>80412</v>
      </c>
      <c r="C121" s="21">
        <v>0</v>
      </c>
      <c r="D121" s="22" t="s">
        <v>359</v>
      </c>
      <c r="E121" s="22" t="s">
        <v>137</v>
      </c>
      <c r="F121" s="22" t="s">
        <v>138</v>
      </c>
      <c r="G121" s="46">
        <v>1.5</v>
      </c>
      <c r="H121" s="30">
        <v>4</v>
      </c>
      <c r="I121" s="30"/>
      <c r="J121" s="30">
        <f>H121+I121</f>
        <v>4</v>
      </c>
      <c r="K121" s="30"/>
      <c r="L121" s="30"/>
      <c r="M121" s="30"/>
      <c r="N121" s="30"/>
      <c r="O121" s="30"/>
      <c r="P121" s="30"/>
      <c r="Q121" s="30"/>
      <c r="R121" s="30"/>
      <c r="S121" s="30">
        <v>5.5</v>
      </c>
    </row>
    <row r="122" spans="1:19" x14ac:dyDescent="0.25">
      <c r="A122" s="53">
        <v>2016</v>
      </c>
      <c r="B122" s="34">
        <v>80416</v>
      </c>
      <c r="C122" s="35">
        <v>0</v>
      </c>
      <c r="D122" s="36" t="s">
        <v>360</v>
      </c>
      <c r="E122" s="36" t="s">
        <v>137</v>
      </c>
      <c r="F122" s="36" t="s">
        <v>138</v>
      </c>
      <c r="G122" s="54">
        <v>2.8</v>
      </c>
      <c r="H122" s="55">
        <v>74.497000000000014</v>
      </c>
      <c r="I122" s="55"/>
      <c r="J122" s="55">
        <v>74.497000000000014</v>
      </c>
      <c r="K122" s="55"/>
      <c r="L122" s="55"/>
      <c r="M122" s="55">
        <v>18.48</v>
      </c>
      <c r="N122" s="55">
        <v>21.161000000000001</v>
      </c>
      <c r="O122" s="55"/>
      <c r="P122" s="55"/>
      <c r="Q122" s="55"/>
      <c r="R122" s="55">
        <v>0.81</v>
      </c>
      <c r="S122" s="55">
        <v>36.846000000000004</v>
      </c>
    </row>
    <row r="123" spans="1:19" x14ac:dyDescent="0.25">
      <c r="A123" s="19">
        <v>2016</v>
      </c>
      <c r="B123" s="20">
        <v>90101</v>
      </c>
      <c r="C123" s="21">
        <v>1</v>
      </c>
      <c r="D123" s="22" t="s">
        <v>361</v>
      </c>
      <c r="E123" s="22" t="s">
        <v>132</v>
      </c>
      <c r="F123" s="22" t="s">
        <v>258</v>
      </c>
      <c r="G123" s="24">
        <v>0.20799999999999999</v>
      </c>
      <c r="H123" s="23">
        <v>10.032</v>
      </c>
      <c r="I123" s="23"/>
      <c r="J123" s="23">
        <v>10.032</v>
      </c>
      <c r="K123" s="23"/>
      <c r="L123" s="23"/>
      <c r="M123" s="23"/>
      <c r="N123" s="23"/>
      <c r="O123" s="23">
        <v>2.8000000000000001E-2</v>
      </c>
      <c r="P123" s="23"/>
      <c r="Q123" s="23"/>
      <c r="R123" s="23">
        <v>10.103999999999999</v>
      </c>
      <c r="S123" s="23">
        <v>0.108</v>
      </c>
    </row>
    <row r="124" spans="1:19" x14ac:dyDescent="0.25">
      <c r="A124" s="19">
        <v>2016</v>
      </c>
      <c r="B124" s="20">
        <v>90102</v>
      </c>
      <c r="C124" s="21">
        <v>1</v>
      </c>
      <c r="D124" s="22" t="s">
        <v>269</v>
      </c>
      <c r="E124" s="22" t="s">
        <v>132</v>
      </c>
      <c r="F124" s="22" t="s">
        <v>258</v>
      </c>
      <c r="G124" s="24">
        <v>5.8800000000000008</v>
      </c>
      <c r="H124" s="23">
        <v>47.886999999999993</v>
      </c>
      <c r="I124" s="23"/>
      <c r="J124" s="23">
        <v>47.886999999999993</v>
      </c>
      <c r="K124" s="23"/>
      <c r="L124" s="23"/>
      <c r="M124" s="23">
        <v>8.5609999999999999</v>
      </c>
      <c r="N124" s="23"/>
      <c r="O124" s="23">
        <v>0.88700000000000001</v>
      </c>
      <c r="P124" s="23"/>
      <c r="Q124" s="23"/>
      <c r="R124" s="23">
        <v>38.421999999999997</v>
      </c>
      <c r="S124" s="23">
        <v>5.8970000000000002</v>
      </c>
    </row>
    <row r="125" spans="1:19" x14ac:dyDescent="0.25">
      <c r="A125" s="19">
        <v>2016</v>
      </c>
      <c r="B125" s="20">
        <v>90103</v>
      </c>
      <c r="C125" s="21">
        <v>1</v>
      </c>
      <c r="D125" s="22" t="s">
        <v>270</v>
      </c>
      <c r="E125" s="22" t="s">
        <v>132</v>
      </c>
      <c r="F125" s="22" t="s">
        <v>258</v>
      </c>
      <c r="G125" s="24">
        <v>4.5280000000000005</v>
      </c>
      <c r="H125" s="23">
        <v>26.235999999999997</v>
      </c>
      <c r="I125" s="23"/>
      <c r="J125" s="23">
        <v>26.235999999999997</v>
      </c>
      <c r="K125" s="23"/>
      <c r="L125" s="23"/>
      <c r="M125" s="23">
        <v>4.9059999999999997</v>
      </c>
      <c r="N125" s="23"/>
      <c r="O125" s="23">
        <v>0.73899999999999999</v>
      </c>
      <c r="P125" s="23">
        <v>13.84</v>
      </c>
      <c r="Q125" s="23"/>
      <c r="R125" s="23"/>
      <c r="S125" s="23">
        <v>11.279</v>
      </c>
    </row>
    <row r="126" spans="1:19" x14ac:dyDescent="0.25">
      <c r="A126" s="19">
        <v>2016</v>
      </c>
      <c r="B126" s="20">
        <v>90104</v>
      </c>
      <c r="C126" s="21">
        <v>1</v>
      </c>
      <c r="D126" s="22" t="s">
        <v>362</v>
      </c>
      <c r="E126" s="22" t="s">
        <v>129</v>
      </c>
      <c r="F126" s="22" t="s">
        <v>130</v>
      </c>
      <c r="G126" s="24">
        <v>1.4399999999999997</v>
      </c>
      <c r="H126" s="23">
        <v>12.285999999999998</v>
      </c>
      <c r="I126" s="23"/>
      <c r="J126" s="23">
        <v>12.285999999999998</v>
      </c>
      <c r="K126" s="23"/>
      <c r="L126" s="23"/>
      <c r="M126" s="23"/>
      <c r="N126" s="23"/>
      <c r="O126" s="23">
        <v>3.4000000000000002E-2</v>
      </c>
      <c r="P126" s="23">
        <v>11.606</v>
      </c>
      <c r="Q126" s="23"/>
      <c r="R126" s="23"/>
      <c r="S126" s="23">
        <v>2.0859999999999999</v>
      </c>
    </row>
    <row r="127" spans="1:19" x14ac:dyDescent="0.25">
      <c r="A127" s="19">
        <v>2016</v>
      </c>
      <c r="B127" s="20">
        <v>90105</v>
      </c>
      <c r="C127" s="21">
        <v>1</v>
      </c>
      <c r="D127" s="22" t="s">
        <v>363</v>
      </c>
      <c r="E127" s="22" t="s">
        <v>129</v>
      </c>
      <c r="F127" s="22" t="s">
        <v>130</v>
      </c>
      <c r="G127" s="24">
        <v>0</v>
      </c>
      <c r="H127" s="23">
        <v>10.53</v>
      </c>
      <c r="I127" s="23"/>
      <c r="J127" s="23">
        <v>10.53</v>
      </c>
      <c r="K127" s="23"/>
      <c r="L127" s="23"/>
      <c r="M127" s="23"/>
      <c r="N127" s="23"/>
      <c r="O127" s="23"/>
      <c r="P127" s="23">
        <v>10.53</v>
      </c>
      <c r="Q127" s="23"/>
      <c r="R127" s="23"/>
      <c r="S127" s="23">
        <v>0</v>
      </c>
    </row>
    <row r="128" spans="1:19" x14ac:dyDescent="0.25">
      <c r="A128" s="19">
        <v>2016</v>
      </c>
      <c r="B128" s="20">
        <v>90106</v>
      </c>
      <c r="C128" s="21">
        <v>1</v>
      </c>
      <c r="D128" s="22" t="s">
        <v>176</v>
      </c>
      <c r="E128" s="22" t="s">
        <v>44</v>
      </c>
      <c r="F128" s="22" t="s">
        <v>36</v>
      </c>
      <c r="G128" s="24">
        <v>0.40200000000000002</v>
      </c>
      <c r="H128" s="23">
        <v>0.27100000000000002</v>
      </c>
      <c r="I128" s="23"/>
      <c r="J128" s="23">
        <v>0.27100000000000002</v>
      </c>
      <c r="K128" s="23"/>
      <c r="L128" s="23"/>
      <c r="M128" s="23"/>
      <c r="N128" s="23"/>
      <c r="O128" s="23">
        <v>0.25600000000000001</v>
      </c>
      <c r="P128" s="23"/>
      <c r="Q128" s="23"/>
      <c r="R128" s="23"/>
      <c r="S128" s="23">
        <v>0.41699999999999998</v>
      </c>
    </row>
    <row r="129" spans="1:19" x14ac:dyDescent="0.25">
      <c r="A129" s="19">
        <v>2016</v>
      </c>
      <c r="B129" s="20">
        <v>90107</v>
      </c>
      <c r="C129" s="21">
        <v>0</v>
      </c>
      <c r="D129" s="22" t="s">
        <v>177</v>
      </c>
      <c r="E129" s="22" t="s">
        <v>44</v>
      </c>
      <c r="F129" s="22" t="s">
        <v>36</v>
      </c>
      <c r="G129" s="24">
        <v>1.9059999999999999</v>
      </c>
      <c r="H129" s="23">
        <v>7.4</v>
      </c>
      <c r="I129" s="23"/>
      <c r="J129" s="23">
        <v>7.4</v>
      </c>
      <c r="K129" s="23"/>
      <c r="L129" s="23"/>
      <c r="M129" s="23"/>
      <c r="N129" s="23"/>
      <c r="O129" s="23">
        <v>7.0000000000000007E-2</v>
      </c>
      <c r="P129" s="23">
        <v>6.3360000000000003</v>
      </c>
      <c r="Q129" s="23"/>
      <c r="R129" s="23"/>
      <c r="S129" s="23">
        <v>2.9</v>
      </c>
    </row>
    <row r="130" spans="1:19" x14ac:dyDescent="0.25">
      <c r="A130" s="19">
        <v>2016</v>
      </c>
      <c r="B130" s="20">
        <v>90108</v>
      </c>
      <c r="C130" s="21">
        <v>0</v>
      </c>
      <c r="D130" s="22" t="s">
        <v>364</v>
      </c>
      <c r="E130" s="22" t="s">
        <v>44</v>
      </c>
      <c r="F130" s="22" t="s">
        <v>36</v>
      </c>
      <c r="G130" s="24">
        <v>1.7000000000000001E-2</v>
      </c>
      <c r="H130" s="23">
        <v>2.8840000000000003</v>
      </c>
      <c r="I130" s="23">
        <v>4.907</v>
      </c>
      <c r="J130" s="23">
        <v>7.7910000000000004</v>
      </c>
      <c r="K130" s="23"/>
      <c r="L130" s="23"/>
      <c r="M130" s="23"/>
      <c r="N130" s="23"/>
      <c r="O130" s="23">
        <v>2.8540000000000001</v>
      </c>
      <c r="P130" s="23">
        <v>2.1190000000000002</v>
      </c>
      <c r="Q130" s="23"/>
      <c r="R130" s="23"/>
      <c r="S130" s="23">
        <v>2.835</v>
      </c>
    </row>
    <row r="131" spans="1:19" x14ac:dyDescent="0.25">
      <c r="A131" s="19">
        <v>2016</v>
      </c>
      <c r="B131" s="20">
        <v>100101</v>
      </c>
      <c r="C131" s="21">
        <v>0</v>
      </c>
      <c r="D131" s="22" t="s">
        <v>365</v>
      </c>
      <c r="E131" s="22" t="s">
        <v>64</v>
      </c>
      <c r="F131" s="22" t="s">
        <v>65</v>
      </c>
      <c r="G131" s="45">
        <v>16.371000000000002</v>
      </c>
      <c r="H131" s="23">
        <v>10760.32</v>
      </c>
      <c r="I131" s="23">
        <v>57.52</v>
      </c>
      <c r="J131" s="23">
        <v>10817.84</v>
      </c>
      <c r="K131" s="23">
        <v>6567.0999999999995</v>
      </c>
      <c r="L131" s="23"/>
      <c r="M131" s="23"/>
      <c r="N131" s="23"/>
      <c r="O131" s="23"/>
      <c r="P131" s="23">
        <v>659.6</v>
      </c>
      <c r="Q131" s="23">
        <v>3598.9560000000001</v>
      </c>
      <c r="R131" s="23"/>
      <c r="S131" s="23">
        <v>8.5549999999999997</v>
      </c>
    </row>
    <row r="132" spans="1:19" x14ac:dyDescent="0.25">
      <c r="A132" s="19">
        <v>2016</v>
      </c>
      <c r="B132" s="20">
        <v>100102</v>
      </c>
      <c r="C132" s="21">
        <v>0</v>
      </c>
      <c r="D132" s="22" t="s">
        <v>366</v>
      </c>
      <c r="E132" s="22" t="s">
        <v>64</v>
      </c>
      <c r="F132" s="22" t="s">
        <v>65</v>
      </c>
      <c r="G132" s="24">
        <v>0</v>
      </c>
      <c r="H132" s="23">
        <v>9.0399999999999991</v>
      </c>
      <c r="I132" s="23"/>
      <c r="J132" s="23">
        <v>9.0399999999999991</v>
      </c>
      <c r="K132" s="23">
        <v>9.0399999999999991</v>
      </c>
      <c r="L132" s="23"/>
      <c r="M132" s="23"/>
      <c r="N132" s="23"/>
      <c r="O132" s="23"/>
      <c r="P132" s="23"/>
      <c r="Q132" s="23"/>
      <c r="R132" s="23"/>
      <c r="S132" s="23">
        <v>0</v>
      </c>
    </row>
    <row r="133" spans="1:19" x14ac:dyDescent="0.25">
      <c r="A133" s="19">
        <v>2016</v>
      </c>
      <c r="B133" s="20">
        <v>100103</v>
      </c>
      <c r="C133" s="21">
        <v>0</v>
      </c>
      <c r="D133" s="22" t="s">
        <v>66</v>
      </c>
      <c r="E133" s="22" t="s">
        <v>64</v>
      </c>
      <c r="F133" s="22" t="s">
        <v>65</v>
      </c>
      <c r="G133" s="46">
        <v>2574.02</v>
      </c>
      <c r="H133" s="30">
        <f>20881.99+2633</f>
        <v>23514.99</v>
      </c>
      <c r="I133" s="30">
        <v>24.201000000000001</v>
      </c>
      <c r="J133" s="30">
        <f>H133+I133</f>
        <v>23539.191000000003</v>
      </c>
      <c r="K133" s="30">
        <v>4863.74</v>
      </c>
      <c r="L133" s="30"/>
      <c r="M133" s="30"/>
      <c r="N133" s="30"/>
      <c r="O133" s="30"/>
      <c r="P133" s="30">
        <v>15670.561</v>
      </c>
      <c r="Q133" s="30">
        <f>407.9+2633.85</f>
        <v>3041.75</v>
      </c>
      <c r="R133" s="30"/>
      <c r="S133" s="30">
        <v>2509.4900000000002</v>
      </c>
    </row>
    <row r="134" spans="1:19" x14ac:dyDescent="0.25">
      <c r="A134" s="25">
        <v>2016</v>
      </c>
      <c r="B134" s="26">
        <v>100104</v>
      </c>
      <c r="C134" s="27">
        <v>1</v>
      </c>
      <c r="D134" s="28" t="s">
        <v>67</v>
      </c>
      <c r="E134" s="28" t="s">
        <v>64</v>
      </c>
      <c r="F134" s="28" t="s">
        <v>65</v>
      </c>
      <c r="G134" s="29">
        <v>142.06700000000001</v>
      </c>
      <c r="H134" s="30">
        <v>306.98</v>
      </c>
      <c r="I134" s="30"/>
      <c r="J134" s="30">
        <v>306.98</v>
      </c>
      <c r="K134" s="30"/>
      <c r="L134" s="30"/>
      <c r="M134" s="30">
        <v>298.82</v>
      </c>
      <c r="N134" s="30"/>
      <c r="O134" s="30"/>
      <c r="P134" s="30">
        <v>45.16</v>
      </c>
      <c r="Q134" s="30"/>
      <c r="R134" s="30"/>
      <c r="S134" s="30">
        <v>105.06699999999999</v>
      </c>
    </row>
    <row r="135" spans="1:19" x14ac:dyDescent="0.25">
      <c r="A135" s="25">
        <v>2016</v>
      </c>
      <c r="B135" s="26">
        <v>100114</v>
      </c>
      <c r="C135" s="27">
        <v>1</v>
      </c>
      <c r="D135" s="28" t="s">
        <v>367</v>
      </c>
      <c r="E135" s="28" t="s">
        <v>64</v>
      </c>
      <c r="F135" s="28" t="s">
        <v>65</v>
      </c>
      <c r="G135" s="29">
        <v>282.66899999999998</v>
      </c>
      <c r="H135" s="30"/>
      <c r="I135" s="30"/>
      <c r="J135" s="30"/>
      <c r="K135" s="30"/>
      <c r="L135" s="30"/>
      <c r="M135" s="30"/>
      <c r="N135" s="30"/>
      <c r="O135" s="30"/>
      <c r="P135" s="30">
        <v>51.5</v>
      </c>
      <c r="Q135" s="30"/>
      <c r="R135" s="30"/>
      <c r="S135" s="30">
        <v>231.16900000000001</v>
      </c>
    </row>
    <row r="136" spans="1:19" x14ac:dyDescent="0.25">
      <c r="A136" s="25">
        <v>2016</v>
      </c>
      <c r="B136" s="26">
        <v>100115</v>
      </c>
      <c r="C136" s="27">
        <v>0</v>
      </c>
      <c r="D136" s="28" t="s">
        <v>368</v>
      </c>
      <c r="E136" s="28" t="s">
        <v>64</v>
      </c>
      <c r="F136" s="28" t="s">
        <v>65</v>
      </c>
      <c r="G136" s="29">
        <v>0</v>
      </c>
      <c r="H136" s="30">
        <v>320.33</v>
      </c>
      <c r="I136" s="30"/>
      <c r="J136" s="30">
        <v>320.33</v>
      </c>
      <c r="K136" s="30"/>
      <c r="L136" s="30"/>
      <c r="M136" s="30"/>
      <c r="N136" s="30"/>
      <c r="O136" s="30"/>
      <c r="P136" s="30"/>
      <c r="Q136" s="30">
        <v>320.33</v>
      </c>
      <c r="R136" s="30"/>
      <c r="S136" s="30">
        <v>0</v>
      </c>
    </row>
    <row r="137" spans="1:19" x14ac:dyDescent="0.25">
      <c r="A137" s="25">
        <v>2016</v>
      </c>
      <c r="B137" s="26">
        <v>100117</v>
      </c>
      <c r="C137" s="27">
        <v>0</v>
      </c>
      <c r="D137" s="28" t="s">
        <v>369</v>
      </c>
      <c r="E137" s="28" t="s">
        <v>64</v>
      </c>
      <c r="F137" s="28" t="s">
        <v>65</v>
      </c>
      <c r="G137" s="29">
        <v>0</v>
      </c>
      <c r="H137" s="30">
        <v>116.77000000000001</v>
      </c>
      <c r="I137" s="30"/>
      <c r="J137" s="30">
        <v>116.77000000000001</v>
      </c>
      <c r="K137" s="30">
        <v>57.82</v>
      </c>
      <c r="L137" s="30"/>
      <c r="M137" s="30"/>
      <c r="N137" s="30"/>
      <c r="O137" s="30"/>
      <c r="P137" s="30"/>
      <c r="Q137" s="30">
        <v>59</v>
      </c>
      <c r="R137" s="30"/>
      <c r="S137" s="30">
        <v>0</v>
      </c>
    </row>
    <row r="138" spans="1:19" x14ac:dyDescent="0.25">
      <c r="A138" s="19">
        <v>2016</v>
      </c>
      <c r="B138" s="20">
        <v>100120</v>
      </c>
      <c r="C138" s="21">
        <v>1</v>
      </c>
      <c r="D138" s="22" t="s">
        <v>334</v>
      </c>
      <c r="E138" s="22" t="s">
        <v>53</v>
      </c>
      <c r="F138" s="22" t="s">
        <v>54</v>
      </c>
      <c r="G138" s="24">
        <v>0</v>
      </c>
      <c r="H138" s="23">
        <v>1.9999999999988916E-3</v>
      </c>
      <c r="I138" s="23"/>
      <c r="J138" s="23">
        <v>1.9999999999988916E-3</v>
      </c>
      <c r="K138" s="23"/>
      <c r="L138" s="23"/>
      <c r="M138" s="23"/>
      <c r="N138" s="23"/>
      <c r="O138" s="23"/>
      <c r="P138" s="23"/>
      <c r="Q138" s="23"/>
      <c r="R138" s="23">
        <v>2E-3</v>
      </c>
      <c r="S138" s="23">
        <v>0</v>
      </c>
    </row>
    <row r="139" spans="1:19" x14ac:dyDescent="0.25">
      <c r="A139" s="19">
        <v>2016</v>
      </c>
      <c r="B139" s="20">
        <v>100123</v>
      </c>
      <c r="C139" s="21">
        <v>0</v>
      </c>
      <c r="D139" s="22" t="s">
        <v>370</v>
      </c>
      <c r="E139" s="22" t="s">
        <v>53</v>
      </c>
      <c r="F139" s="22" t="s">
        <v>54</v>
      </c>
      <c r="G139" s="23">
        <v>801.601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>
        <v>801.601</v>
      </c>
    </row>
    <row r="140" spans="1:19" x14ac:dyDescent="0.25">
      <c r="A140" s="25">
        <v>2016</v>
      </c>
      <c r="B140" s="26">
        <v>100124</v>
      </c>
      <c r="C140" s="27">
        <v>0</v>
      </c>
      <c r="D140" s="28" t="s">
        <v>68</v>
      </c>
      <c r="E140" s="28" t="s">
        <v>64</v>
      </c>
      <c r="F140" s="28" t="s">
        <v>65</v>
      </c>
      <c r="G140" s="29">
        <v>1269.6299999999999</v>
      </c>
      <c r="H140" s="30">
        <v>2315.34</v>
      </c>
      <c r="I140" s="30"/>
      <c r="J140" s="30">
        <v>2315.34</v>
      </c>
      <c r="K140" s="30"/>
      <c r="L140" s="30"/>
      <c r="M140" s="30"/>
      <c r="N140" s="30"/>
      <c r="O140" s="30"/>
      <c r="P140" s="30">
        <v>2843.56</v>
      </c>
      <c r="Q140" s="30">
        <v>69</v>
      </c>
      <c r="R140" s="30"/>
      <c r="S140" s="30">
        <v>672.77</v>
      </c>
    </row>
    <row r="141" spans="1:19" x14ac:dyDescent="0.25">
      <c r="A141" s="19">
        <v>2016</v>
      </c>
      <c r="B141" s="20">
        <v>100199</v>
      </c>
      <c r="C141" s="21">
        <v>0</v>
      </c>
      <c r="D141" s="22" t="s">
        <v>35</v>
      </c>
      <c r="E141" s="22" t="s">
        <v>44</v>
      </c>
      <c r="F141" s="22" t="s">
        <v>36</v>
      </c>
      <c r="G141" s="23">
        <v>9.0459999999999994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>
        <v>9.0459999999999994</v>
      </c>
    </row>
    <row r="142" spans="1:19" x14ac:dyDescent="0.25">
      <c r="A142" s="25">
        <v>2016</v>
      </c>
      <c r="B142" s="26">
        <v>100309</v>
      </c>
      <c r="C142" s="27">
        <v>1</v>
      </c>
      <c r="D142" s="28" t="s">
        <v>69</v>
      </c>
      <c r="E142" s="28" t="s">
        <v>64</v>
      </c>
      <c r="F142" s="28" t="s">
        <v>65</v>
      </c>
      <c r="G142" s="29">
        <v>36.565000000000005</v>
      </c>
      <c r="H142" s="30"/>
      <c r="I142" s="30">
        <v>1.464</v>
      </c>
      <c r="J142" s="30">
        <v>1.464</v>
      </c>
      <c r="K142" s="30"/>
      <c r="L142" s="30"/>
      <c r="M142" s="30"/>
      <c r="N142" s="30"/>
      <c r="O142" s="30"/>
      <c r="P142" s="30"/>
      <c r="Q142" s="30"/>
      <c r="R142" s="30"/>
      <c r="S142" s="30">
        <v>38.027999999999999</v>
      </c>
    </row>
    <row r="143" spans="1:19" x14ac:dyDescent="0.25">
      <c r="A143" s="25">
        <v>2016</v>
      </c>
      <c r="B143" s="26">
        <v>100323</v>
      </c>
      <c r="C143" s="27">
        <v>1</v>
      </c>
      <c r="D143" s="28" t="s">
        <v>371</v>
      </c>
      <c r="E143" s="28" t="s">
        <v>178</v>
      </c>
      <c r="F143" s="28" t="s">
        <v>179</v>
      </c>
      <c r="G143" s="29">
        <v>11.669999999999998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>
        <v>11.669999999999998</v>
      </c>
    </row>
    <row r="144" spans="1:19" x14ac:dyDescent="0.25">
      <c r="A144" s="25">
        <v>2016</v>
      </c>
      <c r="B144" s="26">
        <v>100401</v>
      </c>
      <c r="C144" s="27">
        <v>1</v>
      </c>
      <c r="D144" s="28" t="s">
        <v>70</v>
      </c>
      <c r="E144" s="28" t="s">
        <v>64</v>
      </c>
      <c r="F144" s="28" t="s">
        <v>65</v>
      </c>
      <c r="G144" s="29">
        <v>0.72</v>
      </c>
      <c r="H144" s="30">
        <v>0.498</v>
      </c>
      <c r="I144" s="30"/>
      <c r="J144" s="30">
        <v>0.498</v>
      </c>
      <c r="K144" s="30"/>
      <c r="L144" s="30"/>
      <c r="M144" s="30"/>
      <c r="N144" s="30"/>
      <c r="O144" s="30"/>
      <c r="P144" s="30"/>
      <c r="Q144" s="30"/>
      <c r="R144" s="30"/>
      <c r="S144" s="30">
        <v>1.218</v>
      </c>
    </row>
    <row r="145" spans="1:19" x14ac:dyDescent="0.25">
      <c r="A145" s="19">
        <v>2016</v>
      </c>
      <c r="B145" s="20">
        <v>100701</v>
      </c>
      <c r="C145" s="21">
        <v>0</v>
      </c>
      <c r="D145" s="22" t="s">
        <v>70</v>
      </c>
      <c r="E145" s="22" t="s">
        <v>64</v>
      </c>
      <c r="F145" s="22" t="s">
        <v>65</v>
      </c>
      <c r="G145" s="24">
        <v>1.397</v>
      </c>
      <c r="H145" s="23">
        <v>0.16400000000000001</v>
      </c>
      <c r="I145" s="23"/>
      <c r="J145" s="23">
        <v>0.16400000000000001</v>
      </c>
      <c r="K145" s="23"/>
      <c r="L145" s="23"/>
      <c r="M145" s="23"/>
      <c r="N145" s="23"/>
      <c r="O145" s="23"/>
      <c r="P145" s="23"/>
      <c r="Q145" s="23"/>
      <c r="R145" s="23"/>
      <c r="S145" s="23">
        <v>1.5609999999999999</v>
      </c>
    </row>
    <row r="146" spans="1:19" x14ac:dyDescent="0.25">
      <c r="A146" s="25">
        <v>2016</v>
      </c>
      <c r="B146" s="26">
        <v>100903</v>
      </c>
      <c r="C146" s="27">
        <v>0</v>
      </c>
      <c r="D146" s="28" t="s">
        <v>71</v>
      </c>
      <c r="E146" s="28" t="s">
        <v>64</v>
      </c>
      <c r="F146" s="28" t="s">
        <v>65</v>
      </c>
      <c r="G146" s="29">
        <v>0.45</v>
      </c>
      <c r="H146" s="30">
        <v>187.59900000000002</v>
      </c>
      <c r="I146" s="30">
        <v>11.183999999999999</v>
      </c>
      <c r="J146" s="30">
        <v>198.78300000000002</v>
      </c>
      <c r="K146" s="30">
        <v>19.55</v>
      </c>
      <c r="L146" s="30"/>
      <c r="M146" s="30"/>
      <c r="N146" s="30"/>
      <c r="O146" s="30"/>
      <c r="P146" s="30"/>
      <c r="Q146" s="30">
        <v>179.38300000000001</v>
      </c>
      <c r="R146" s="30"/>
      <c r="S146" s="30">
        <v>0.3</v>
      </c>
    </row>
    <row r="147" spans="1:19" x14ac:dyDescent="0.25">
      <c r="A147" s="25">
        <v>2016</v>
      </c>
      <c r="B147" s="26">
        <v>100910</v>
      </c>
      <c r="C147" s="27">
        <v>0</v>
      </c>
      <c r="D147" s="28" t="s">
        <v>373</v>
      </c>
      <c r="E147" s="28" t="s">
        <v>178</v>
      </c>
      <c r="F147" s="28" t="s">
        <v>179</v>
      </c>
      <c r="G147" s="29">
        <v>0</v>
      </c>
      <c r="H147" s="30">
        <v>184.57599999999999</v>
      </c>
      <c r="I147" s="30"/>
      <c r="J147" s="30">
        <v>184.57599999999999</v>
      </c>
      <c r="K147" s="30"/>
      <c r="L147" s="30"/>
      <c r="M147" s="30"/>
      <c r="N147" s="30"/>
      <c r="O147" s="30"/>
      <c r="P147" s="30"/>
      <c r="Q147" s="30">
        <v>184.57599999999999</v>
      </c>
      <c r="R147" s="30"/>
      <c r="S147" s="30">
        <v>0</v>
      </c>
    </row>
    <row r="148" spans="1:19" x14ac:dyDescent="0.25">
      <c r="A148" s="25">
        <v>2016</v>
      </c>
      <c r="B148" s="26">
        <v>101003</v>
      </c>
      <c r="C148" s="27">
        <v>0</v>
      </c>
      <c r="D148" s="28" t="s">
        <v>71</v>
      </c>
      <c r="E148" s="28" t="s">
        <v>64</v>
      </c>
      <c r="F148" s="28" t="s">
        <v>65</v>
      </c>
      <c r="G148" s="29">
        <v>33.786999999999999</v>
      </c>
      <c r="H148" s="30"/>
      <c r="I148" s="30">
        <v>145.55699999999999</v>
      </c>
      <c r="J148" s="30">
        <v>145.55699999999999</v>
      </c>
      <c r="K148" s="30"/>
      <c r="L148" s="30"/>
      <c r="M148" s="30">
        <v>122.07900000000004</v>
      </c>
      <c r="N148" s="30"/>
      <c r="O148" s="30"/>
      <c r="P148" s="30"/>
      <c r="Q148" s="30"/>
      <c r="R148" s="30"/>
      <c r="S148" s="30">
        <v>57.735999999999997</v>
      </c>
    </row>
    <row r="149" spans="1:19" x14ac:dyDescent="0.25">
      <c r="A149" s="25">
        <v>2016</v>
      </c>
      <c r="B149" s="26">
        <v>101014</v>
      </c>
      <c r="C149" s="27">
        <v>0</v>
      </c>
      <c r="D149" s="28" t="s">
        <v>374</v>
      </c>
      <c r="E149" s="28" t="s">
        <v>57</v>
      </c>
      <c r="F149" s="28" t="s">
        <v>58</v>
      </c>
      <c r="G149" s="29">
        <v>0</v>
      </c>
      <c r="H149" s="30">
        <v>0.85</v>
      </c>
      <c r="I149" s="30"/>
      <c r="J149" s="30">
        <v>0.85</v>
      </c>
      <c r="K149" s="30"/>
      <c r="L149" s="30"/>
      <c r="M149" s="30"/>
      <c r="N149" s="30"/>
      <c r="O149" s="30"/>
      <c r="P149" s="30">
        <v>0.85</v>
      </c>
      <c r="Q149" s="30"/>
      <c r="R149" s="30"/>
      <c r="S149" s="30">
        <v>0</v>
      </c>
    </row>
    <row r="150" spans="1:19" x14ac:dyDescent="0.25">
      <c r="A150" s="19">
        <v>2016</v>
      </c>
      <c r="B150" s="20">
        <v>101099</v>
      </c>
      <c r="C150" s="21">
        <v>0</v>
      </c>
      <c r="D150" s="22" t="s">
        <v>35</v>
      </c>
      <c r="E150" s="22" t="s">
        <v>44</v>
      </c>
      <c r="F150" s="22" t="s">
        <v>36</v>
      </c>
      <c r="G150" s="24">
        <v>0</v>
      </c>
      <c r="H150" s="23">
        <v>79.100999999999999</v>
      </c>
      <c r="I150" s="23"/>
      <c r="J150" s="23">
        <v>79.100999999999999</v>
      </c>
      <c r="K150" s="23"/>
      <c r="L150" s="23"/>
      <c r="M150" s="23"/>
      <c r="N150" s="23"/>
      <c r="O150" s="23"/>
      <c r="P150" s="23"/>
      <c r="Q150" s="23">
        <v>79.100999999999999</v>
      </c>
      <c r="R150" s="23"/>
      <c r="S150" s="23">
        <v>0</v>
      </c>
    </row>
    <row r="151" spans="1:19" x14ac:dyDescent="0.25">
      <c r="A151" s="19">
        <v>2016</v>
      </c>
      <c r="B151" s="20">
        <v>101103</v>
      </c>
      <c r="C151" s="21">
        <v>0</v>
      </c>
      <c r="D151" s="22" t="s">
        <v>180</v>
      </c>
      <c r="E151" s="22" t="s">
        <v>157</v>
      </c>
      <c r="F151" s="22" t="s">
        <v>158</v>
      </c>
      <c r="G151" s="24">
        <v>0.08</v>
      </c>
      <c r="H151" s="23">
        <v>743.96</v>
      </c>
      <c r="I151" s="23"/>
      <c r="J151" s="23">
        <v>743.96</v>
      </c>
      <c r="K151" s="23">
        <v>40.15</v>
      </c>
      <c r="L151" s="23"/>
      <c r="M151" s="23">
        <v>703.89</v>
      </c>
      <c r="N151" s="23"/>
      <c r="O151" s="23"/>
      <c r="P151" s="23"/>
      <c r="Q151" s="23"/>
      <c r="R151" s="23"/>
      <c r="S151" s="23">
        <v>0</v>
      </c>
    </row>
    <row r="152" spans="1:19" x14ac:dyDescent="0.25">
      <c r="A152" s="53">
        <v>2016</v>
      </c>
      <c r="B152" s="34">
        <v>101105</v>
      </c>
      <c r="C152" s="35">
        <v>0</v>
      </c>
      <c r="D152" s="36" t="s">
        <v>372</v>
      </c>
      <c r="E152" s="36" t="s">
        <v>157</v>
      </c>
      <c r="F152" s="36" t="s">
        <v>158</v>
      </c>
      <c r="G152" s="54">
        <v>0</v>
      </c>
      <c r="H152" s="55">
        <v>114.92</v>
      </c>
      <c r="I152" s="55"/>
      <c r="J152" s="55">
        <v>114.92</v>
      </c>
      <c r="K152" s="55"/>
      <c r="L152" s="55"/>
      <c r="M152" s="55"/>
      <c r="N152" s="55"/>
      <c r="O152" s="55"/>
      <c r="P152" s="55">
        <v>100.47</v>
      </c>
      <c r="Q152" s="55"/>
      <c r="R152" s="55"/>
      <c r="S152" s="55">
        <v>14.45</v>
      </c>
    </row>
    <row r="153" spans="1:19" x14ac:dyDescent="0.25">
      <c r="A153" s="25">
        <v>2016</v>
      </c>
      <c r="B153" s="26">
        <v>101111</v>
      </c>
      <c r="C153" s="27">
        <v>1</v>
      </c>
      <c r="D153" s="28" t="s">
        <v>375</v>
      </c>
      <c r="E153" s="28" t="s">
        <v>72</v>
      </c>
      <c r="F153" s="28" t="s">
        <v>73</v>
      </c>
      <c r="G153" s="29">
        <v>2.4969999999999999</v>
      </c>
      <c r="H153" s="30"/>
      <c r="I153" s="30">
        <v>0.153</v>
      </c>
      <c r="J153" s="30">
        <v>0.153</v>
      </c>
      <c r="K153" s="30"/>
      <c r="L153" s="30"/>
      <c r="M153" s="30"/>
      <c r="N153" s="30"/>
      <c r="O153" s="30"/>
      <c r="P153" s="30"/>
      <c r="Q153" s="30"/>
      <c r="R153" s="30"/>
      <c r="S153" s="30">
        <v>2.65</v>
      </c>
    </row>
    <row r="154" spans="1:19" x14ac:dyDescent="0.25">
      <c r="A154" s="25">
        <v>2016</v>
      </c>
      <c r="B154" s="26">
        <v>101112</v>
      </c>
      <c r="C154" s="27">
        <v>0</v>
      </c>
      <c r="D154" s="28" t="s">
        <v>376</v>
      </c>
      <c r="E154" s="28" t="s">
        <v>72</v>
      </c>
      <c r="F154" s="28" t="s">
        <v>73</v>
      </c>
      <c r="G154" s="29">
        <v>62.86</v>
      </c>
      <c r="H154" s="30">
        <v>3181.0540000000001</v>
      </c>
      <c r="I154" s="30">
        <v>9804.2759999999998</v>
      </c>
      <c r="J154" s="30">
        <v>12985.33</v>
      </c>
      <c r="K154" s="30">
        <v>3.06</v>
      </c>
      <c r="L154" s="30"/>
      <c r="M154" s="30">
        <v>2607.7139999999999</v>
      </c>
      <c r="N154" s="30"/>
      <c r="O154" s="30"/>
      <c r="P154" s="30">
        <v>10310.936</v>
      </c>
      <c r="Q154" s="30"/>
      <c r="R154" s="30"/>
      <c r="S154" s="30">
        <v>126.48</v>
      </c>
    </row>
    <row r="155" spans="1:19" x14ac:dyDescent="0.25">
      <c r="A155" s="19">
        <v>2016</v>
      </c>
      <c r="B155" s="20">
        <v>101199</v>
      </c>
      <c r="C155" s="21">
        <v>0</v>
      </c>
      <c r="D155" s="22" t="s">
        <v>35</v>
      </c>
      <c r="E155" s="22" t="s">
        <v>44</v>
      </c>
      <c r="F155" s="22" t="s">
        <v>36</v>
      </c>
      <c r="G155" s="24">
        <v>0</v>
      </c>
      <c r="H155" s="23">
        <v>186.44</v>
      </c>
      <c r="I155" s="23"/>
      <c r="J155" s="23">
        <v>186.44</v>
      </c>
      <c r="K155" s="23"/>
      <c r="L155" s="23"/>
      <c r="M155" s="23"/>
      <c r="N155" s="23"/>
      <c r="O155" s="23"/>
      <c r="P155" s="23"/>
      <c r="Q155" s="23"/>
      <c r="R155" s="23">
        <v>147.56</v>
      </c>
      <c r="S155" s="23">
        <v>38.880000000000003</v>
      </c>
    </row>
    <row r="156" spans="1:19" x14ac:dyDescent="0.25">
      <c r="A156" s="19">
        <v>2016</v>
      </c>
      <c r="B156" s="20">
        <v>101208</v>
      </c>
      <c r="C156" s="21">
        <v>0</v>
      </c>
      <c r="D156" s="22" t="s">
        <v>181</v>
      </c>
      <c r="E156" s="22" t="s">
        <v>157</v>
      </c>
      <c r="F156" s="22" t="s">
        <v>158</v>
      </c>
      <c r="G156" s="24">
        <v>0</v>
      </c>
      <c r="H156" s="23">
        <v>2418.0459999999998</v>
      </c>
      <c r="I156" s="23"/>
      <c r="J156" s="23">
        <v>2418.0459999999998</v>
      </c>
      <c r="K156" s="23"/>
      <c r="L156" s="23"/>
      <c r="M156" s="23"/>
      <c r="N156" s="23"/>
      <c r="O156" s="23"/>
      <c r="P156" s="23">
        <v>2418.0459999999998</v>
      </c>
      <c r="Q156" s="23"/>
      <c r="R156" s="23"/>
      <c r="S156" s="23">
        <v>0</v>
      </c>
    </row>
    <row r="157" spans="1:19" x14ac:dyDescent="0.25">
      <c r="A157" s="25">
        <v>2016</v>
      </c>
      <c r="B157" s="26">
        <v>101209</v>
      </c>
      <c r="C157" s="27">
        <v>1</v>
      </c>
      <c r="D157" s="28" t="s">
        <v>371</v>
      </c>
      <c r="E157" s="28" t="s">
        <v>178</v>
      </c>
      <c r="F157" s="28" t="s">
        <v>179</v>
      </c>
      <c r="G157" s="29">
        <v>0</v>
      </c>
      <c r="H157" s="30">
        <v>170.25</v>
      </c>
      <c r="I157" s="30"/>
      <c r="J157" s="30">
        <v>170.25</v>
      </c>
      <c r="K157" s="30"/>
      <c r="L157" s="30"/>
      <c r="M157" s="30"/>
      <c r="N157" s="30"/>
      <c r="O157" s="30"/>
      <c r="P157" s="30"/>
      <c r="Q157" s="30"/>
      <c r="R157" s="30">
        <v>170.25</v>
      </c>
      <c r="S157" s="30">
        <v>0</v>
      </c>
    </row>
    <row r="158" spans="1:19" x14ac:dyDescent="0.25">
      <c r="A158" s="19">
        <v>2016</v>
      </c>
      <c r="B158" s="20">
        <v>110105</v>
      </c>
      <c r="C158" s="21">
        <v>1</v>
      </c>
      <c r="D158" s="22" t="s">
        <v>271</v>
      </c>
      <c r="E158" s="22" t="s">
        <v>129</v>
      </c>
      <c r="F158" s="22" t="s">
        <v>130</v>
      </c>
      <c r="G158" s="24">
        <v>64.010999999999996</v>
      </c>
      <c r="H158" s="23">
        <v>1145.9830000000002</v>
      </c>
      <c r="I158" s="23"/>
      <c r="J158" s="23">
        <v>1145.9830000000002</v>
      </c>
      <c r="K158" s="23"/>
      <c r="L158" s="23"/>
      <c r="M158" s="23"/>
      <c r="N158" s="23"/>
      <c r="O158" s="23"/>
      <c r="P158" s="23">
        <v>1.1599999999999999</v>
      </c>
      <c r="Q158" s="23"/>
      <c r="R158" s="23">
        <v>1141.173</v>
      </c>
      <c r="S158" s="23">
        <v>67.661000000000001</v>
      </c>
    </row>
    <row r="159" spans="1:19" x14ac:dyDescent="0.25">
      <c r="A159" s="19">
        <v>2016</v>
      </c>
      <c r="B159" s="20">
        <v>110106</v>
      </c>
      <c r="C159" s="21">
        <v>1</v>
      </c>
      <c r="D159" s="22" t="s">
        <v>182</v>
      </c>
      <c r="E159" s="22" t="s">
        <v>129</v>
      </c>
      <c r="F159" s="22" t="s">
        <v>130</v>
      </c>
      <c r="G159" s="24">
        <v>0</v>
      </c>
      <c r="H159" s="23">
        <v>0.14299999999999999</v>
      </c>
      <c r="I159" s="23"/>
      <c r="J159" s="23">
        <v>0.14299999999999999</v>
      </c>
      <c r="K159" s="23"/>
      <c r="L159" s="23"/>
      <c r="M159" s="23"/>
      <c r="N159" s="23"/>
      <c r="O159" s="23"/>
      <c r="P159" s="23">
        <v>0.14299999999999999</v>
      </c>
      <c r="Q159" s="23"/>
      <c r="R159" s="23"/>
      <c r="S159" s="23">
        <v>0</v>
      </c>
    </row>
    <row r="160" spans="1:19" x14ac:dyDescent="0.25">
      <c r="A160" s="19">
        <v>2016</v>
      </c>
      <c r="B160" s="20">
        <v>110107</v>
      </c>
      <c r="C160" s="21">
        <v>1</v>
      </c>
      <c r="D160" s="22" t="s">
        <v>272</v>
      </c>
      <c r="E160" s="22" t="s">
        <v>132</v>
      </c>
      <c r="F160" s="22" t="s">
        <v>258</v>
      </c>
      <c r="G160" s="24">
        <v>2.4009999999999998</v>
      </c>
      <c r="H160" s="23">
        <v>960.52</v>
      </c>
      <c r="I160" s="23">
        <v>0.36</v>
      </c>
      <c r="J160" s="23">
        <v>960.88</v>
      </c>
      <c r="K160" s="23"/>
      <c r="L160" s="23"/>
      <c r="M160" s="23"/>
      <c r="N160" s="23"/>
      <c r="O160" s="23"/>
      <c r="P160" s="23"/>
      <c r="Q160" s="23"/>
      <c r="R160" s="23">
        <v>962.88099999999997</v>
      </c>
      <c r="S160" s="23">
        <v>0.39999999999999997</v>
      </c>
    </row>
    <row r="161" spans="1:19" x14ac:dyDescent="0.25">
      <c r="A161" s="19">
        <v>2016</v>
      </c>
      <c r="B161" s="20">
        <v>110108</v>
      </c>
      <c r="C161" s="21">
        <v>1</v>
      </c>
      <c r="D161" s="22" t="s">
        <v>168</v>
      </c>
      <c r="E161" s="22" t="s">
        <v>165</v>
      </c>
      <c r="F161" s="22" t="s">
        <v>166</v>
      </c>
      <c r="G161" s="24">
        <v>0</v>
      </c>
      <c r="H161" s="23">
        <v>2.6920000000000002</v>
      </c>
      <c r="I161" s="23"/>
      <c r="J161" s="23">
        <v>2.6920000000000002</v>
      </c>
      <c r="K161" s="23"/>
      <c r="L161" s="23"/>
      <c r="M161" s="23"/>
      <c r="N161" s="23"/>
      <c r="O161" s="23"/>
      <c r="P161" s="23"/>
      <c r="Q161" s="23"/>
      <c r="R161" s="23">
        <v>2.6920000000000002</v>
      </c>
      <c r="S161" s="23">
        <v>0</v>
      </c>
    </row>
    <row r="162" spans="1:19" x14ac:dyDescent="0.25">
      <c r="A162" s="19">
        <v>2016</v>
      </c>
      <c r="B162" s="20">
        <v>110109</v>
      </c>
      <c r="C162" s="21">
        <v>1</v>
      </c>
      <c r="D162" s="22" t="s">
        <v>377</v>
      </c>
      <c r="E162" s="22" t="s">
        <v>53</v>
      </c>
      <c r="F162" s="22" t="s">
        <v>54</v>
      </c>
      <c r="G162" s="24">
        <v>1.8069999999999999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>
        <v>1.8069999999999999</v>
      </c>
    </row>
    <row r="163" spans="1:19" x14ac:dyDescent="0.25">
      <c r="A163" s="19">
        <v>2016</v>
      </c>
      <c r="B163" s="20">
        <v>110110</v>
      </c>
      <c r="C163" s="21">
        <v>0</v>
      </c>
      <c r="D163" s="22" t="s">
        <v>378</v>
      </c>
      <c r="E163" s="22" t="s">
        <v>53</v>
      </c>
      <c r="F163" s="22" t="s">
        <v>54</v>
      </c>
      <c r="G163" s="45">
        <v>1.47</v>
      </c>
      <c r="H163" s="24">
        <v>18.686</v>
      </c>
      <c r="I163" s="24"/>
      <c r="J163" s="24">
        <v>18.686</v>
      </c>
      <c r="K163" s="24"/>
      <c r="L163" s="24"/>
      <c r="M163" s="24"/>
      <c r="N163" s="24"/>
      <c r="O163" s="24"/>
      <c r="P163" s="24"/>
      <c r="Q163" s="24"/>
      <c r="R163" s="24">
        <v>13.659000000000001</v>
      </c>
      <c r="S163" s="24">
        <v>6.4969999999999999</v>
      </c>
    </row>
    <row r="164" spans="1:19" x14ac:dyDescent="0.25">
      <c r="A164" s="19">
        <v>2016</v>
      </c>
      <c r="B164" s="20">
        <v>110111</v>
      </c>
      <c r="C164" s="21">
        <v>1</v>
      </c>
      <c r="D164" s="22" t="s">
        <v>379</v>
      </c>
      <c r="E164" s="22" t="s">
        <v>170</v>
      </c>
      <c r="F164" s="22" t="s">
        <v>171</v>
      </c>
      <c r="G164" s="24">
        <v>5.62</v>
      </c>
      <c r="H164" s="23">
        <v>11.066000000000004</v>
      </c>
      <c r="I164" s="23"/>
      <c r="J164" s="23">
        <v>11.066000000000004</v>
      </c>
      <c r="K164" s="23"/>
      <c r="L164" s="23"/>
      <c r="M164" s="23"/>
      <c r="N164" s="23"/>
      <c r="O164" s="23">
        <v>5.27</v>
      </c>
      <c r="P164" s="23"/>
      <c r="Q164" s="23"/>
      <c r="R164" s="23">
        <v>7.4829999999999997</v>
      </c>
      <c r="S164" s="23">
        <v>3.9330000000000003</v>
      </c>
    </row>
    <row r="165" spans="1:19" x14ac:dyDescent="0.25">
      <c r="A165" s="19">
        <v>2016</v>
      </c>
      <c r="B165" s="20">
        <v>110113</v>
      </c>
      <c r="C165" s="21">
        <v>1</v>
      </c>
      <c r="D165" s="22" t="s">
        <v>380</v>
      </c>
      <c r="E165" s="22" t="s">
        <v>132</v>
      </c>
      <c r="F165" s="22" t="s">
        <v>258</v>
      </c>
      <c r="G165" s="24">
        <v>11.664000000000001</v>
      </c>
      <c r="H165" s="23">
        <v>7.4670000000000023</v>
      </c>
      <c r="I165" s="23"/>
      <c r="J165" s="23">
        <v>7.4670000000000023</v>
      </c>
      <c r="K165" s="23"/>
      <c r="L165" s="23"/>
      <c r="M165" s="23"/>
      <c r="N165" s="23">
        <v>13.16</v>
      </c>
      <c r="O165" s="23"/>
      <c r="P165" s="23"/>
      <c r="Q165" s="23"/>
      <c r="R165" s="23">
        <v>0.28599999999999998</v>
      </c>
      <c r="S165" s="23">
        <v>5.6849999999999996</v>
      </c>
    </row>
    <row r="166" spans="1:19" x14ac:dyDescent="0.25">
      <c r="A166" s="19">
        <v>2016</v>
      </c>
      <c r="B166" s="20">
        <v>110198</v>
      </c>
      <c r="C166" s="21">
        <v>1</v>
      </c>
      <c r="D166" s="22" t="s">
        <v>382</v>
      </c>
      <c r="E166" s="22" t="s">
        <v>57</v>
      </c>
      <c r="F166" s="22" t="s">
        <v>58</v>
      </c>
      <c r="G166" s="24">
        <v>0</v>
      </c>
      <c r="H166" s="23">
        <v>0.56499999999999995</v>
      </c>
      <c r="I166" s="23"/>
      <c r="J166" s="23">
        <v>0.56499999999999995</v>
      </c>
      <c r="K166" s="23"/>
      <c r="L166" s="23"/>
      <c r="M166" s="23"/>
      <c r="N166" s="23"/>
      <c r="O166" s="23"/>
      <c r="P166" s="23"/>
      <c r="Q166" s="23"/>
      <c r="R166" s="23">
        <v>0.56499999999999995</v>
      </c>
      <c r="S166" s="23">
        <v>0</v>
      </c>
    </row>
    <row r="167" spans="1:19" x14ac:dyDescent="0.25">
      <c r="A167" s="19">
        <v>2016</v>
      </c>
      <c r="B167" s="20">
        <v>110302</v>
      </c>
      <c r="C167" s="21">
        <v>1</v>
      </c>
      <c r="D167" s="22" t="s">
        <v>273</v>
      </c>
      <c r="E167" s="22" t="s">
        <v>165</v>
      </c>
      <c r="F167" s="22" t="s">
        <v>166</v>
      </c>
      <c r="G167" s="24">
        <v>0.82499999999999996</v>
      </c>
      <c r="H167" s="23">
        <v>24.848000000000003</v>
      </c>
      <c r="I167" s="23"/>
      <c r="J167" s="23">
        <v>24.848000000000003</v>
      </c>
      <c r="K167" s="23"/>
      <c r="L167" s="23"/>
      <c r="M167" s="23"/>
      <c r="N167" s="23"/>
      <c r="O167" s="23"/>
      <c r="P167" s="23"/>
      <c r="Q167" s="23"/>
      <c r="R167" s="23"/>
      <c r="S167" s="23">
        <v>25.673000000000002</v>
      </c>
    </row>
    <row r="168" spans="1:19" x14ac:dyDescent="0.25">
      <c r="A168" s="19">
        <v>2016</v>
      </c>
      <c r="B168" s="20">
        <v>110504</v>
      </c>
      <c r="C168" s="21">
        <v>1</v>
      </c>
      <c r="D168" s="22" t="s">
        <v>383</v>
      </c>
      <c r="E168" s="22" t="s">
        <v>165</v>
      </c>
      <c r="F168" s="22" t="s">
        <v>166</v>
      </c>
      <c r="G168" s="24">
        <v>9.2999999999999999E-2</v>
      </c>
      <c r="H168" s="23">
        <v>7.1999999999999995E-2</v>
      </c>
      <c r="I168" s="23">
        <v>0.308</v>
      </c>
      <c r="J168" s="23">
        <v>0.38</v>
      </c>
      <c r="K168" s="23"/>
      <c r="L168" s="23"/>
      <c r="M168" s="23"/>
      <c r="N168" s="23"/>
      <c r="O168" s="23"/>
      <c r="P168" s="23"/>
      <c r="Q168" s="23"/>
      <c r="R168" s="23"/>
      <c r="S168" s="23">
        <v>0.47299999999999998</v>
      </c>
    </row>
    <row r="169" spans="1:19" x14ac:dyDescent="0.25">
      <c r="A169" s="51">
        <v>2016</v>
      </c>
      <c r="B169" s="20">
        <v>120101</v>
      </c>
      <c r="C169" s="21">
        <v>0</v>
      </c>
      <c r="D169" s="22" t="s">
        <v>183</v>
      </c>
      <c r="E169" s="22" t="s">
        <v>184</v>
      </c>
      <c r="F169" s="22" t="s">
        <v>185</v>
      </c>
      <c r="G169" s="50">
        <v>1740.1790000000001</v>
      </c>
      <c r="H169" s="52">
        <v>7274.7960000000039</v>
      </c>
      <c r="I169" s="52">
        <v>1.0999999999999999E-2</v>
      </c>
      <c r="J169" s="52">
        <v>7274.8070000000043</v>
      </c>
      <c r="K169" s="52"/>
      <c r="L169" s="52"/>
      <c r="M169" s="52">
        <v>6933.8109999999997</v>
      </c>
      <c r="N169" s="52"/>
      <c r="O169" s="52"/>
      <c r="P169" s="52"/>
      <c r="Q169" s="52"/>
      <c r="R169" s="52">
        <v>362.59700000000066</v>
      </c>
      <c r="S169" s="52">
        <v>1705.6209999999999</v>
      </c>
    </row>
    <row r="170" spans="1:19" x14ac:dyDescent="0.25">
      <c r="A170" s="19">
        <v>2016</v>
      </c>
      <c r="B170" s="20">
        <v>120102</v>
      </c>
      <c r="C170" s="21">
        <v>0</v>
      </c>
      <c r="D170" s="22" t="s">
        <v>186</v>
      </c>
      <c r="E170" s="22" t="s">
        <v>184</v>
      </c>
      <c r="F170" s="22" t="s">
        <v>185</v>
      </c>
      <c r="G170" s="24">
        <v>16.276</v>
      </c>
      <c r="H170" s="23">
        <v>132.28299999999999</v>
      </c>
      <c r="I170" s="23">
        <v>5.0000000000000001E-3</v>
      </c>
      <c r="J170" s="23">
        <v>132.28799999999998</v>
      </c>
      <c r="K170" s="23"/>
      <c r="L170" s="23"/>
      <c r="M170" s="23">
        <v>42.585999999999999</v>
      </c>
      <c r="N170" s="23"/>
      <c r="O170" s="23"/>
      <c r="P170" s="23"/>
      <c r="Q170" s="23"/>
      <c r="R170" s="23">
        <v>9.9830000000000005</v>
      </c>
      <c r="S170" s="23">
        <v>96.033000000000001</v>
      </c>
    </row>
    <row r="171" spans="1:19" x14ac:dyDescent="0.25">
      <c r="A171" s="51">
        <v>2016</v>
      </c>
      <c r="B171" s="20">
        <v>120103</v>
      </c>
      <c r="C171" s="21">
        <v>0</v>
      </c>
      <c r="D171" s="22" t="s">
        <v>187</v>
      </c>
      <c r="E171" s="22" t="s">
        <v>188</v>
      </c>
      <c r="F171" s="22" t="s">
        <v>189</v>
      </c>
      <c r="G171" s="50">
        <v>62.21</v>
      </c>
      <c r="H171" s="52">
        <v>208.60300000000001</v>
      </c>
      <c r="I171" s="52">
        <v>7.6520000000000001</v>
      </c>
      <c r="J171" s="52">
        <v>216.255</v>
      </c>
      <c r="K171" s="52"/>
      <c r="L171" s="52"/>
      <c r="M171" s="52">
        <v>177.90899999999999</v>
      </c>
      <c r="N171" s="52"/>
      <c r="O171" s="52"/>
      <c r="P171" s="52"/>
      <c r="Q171" s="52"/>
      <c r="R171" s="52"/>
      <c r="S171" s="52">
        <v>100.66299999999998</v>
      </c>
    </row>
    <row r="172" spans="1:19" x14ac:dyDescent="0.25">
      <c r="A172" s="19">
        <v>2016</v>
      </c>
      <c r="B172" s="20">
        <v>120104</v>
      </c>
      <c r="C172" s="21">
        <v>0</v>
      </c>
      <c r="D172" s="22" t="s">
        <v>384</v>
      </c>
      <c r="E172" s="22" t="s">
        <v>188</v>
      </c>
      <c r="F172" s="22" t="s">
        <v>189</v>
      </c>
      <c r="G172" s="24">
        <v>0</v>
      </c>
      <c r="H172" s="23"/>
      <c r="I172" s="23">
        <v>0.01</v>
      </c>
      <c r="J172" s="23">
        <v>0.01</v>
      </c>
      <c r="K172" s="23"/>
      <c r="L172" s="23"/>
      <c r="M172" s="23"/>
      <c r="N172" s="23"/>
      <c r="O172" s="23"/>
      <c r="P172" s="23"/>
      <c r="Q172" s="23"/>
      <c r="R172" s="23"/>
      <c r="S172" s="23">
        <v>0.01</v>
      </c>
    </row>
    <row r="173" spans="1:19" x14ac:dyDescent="0.25">
      <c r="A173" s="25">
        <v>2016</v>
      </c>
      <c r="B173" s="26">
        <v>120105</v>
      </c>
      <c r="C173" s="27">
        <v>0</v>
      </c>
      <c r="D173" s="28" t="s">
        <v>74</v>
      </c>
      <c r="E173" s="28" t="s">
        <v>30</v>
      </c>
      <c r="F173" s="28" t="s">
        <v>31</v>
      </c>
      <c r="G173" s="29">
        <v>363.68700000000001</v>
      </c>
      <c r="H173" s="30">
        <v>4394.96</v>
      </c>
      <c r="I173" s="30">
        <v>201.774</v>
      </c>
      <c r="J173" s="30">
        <v>4596.7340000000004</v>
      </c>
      <c r="K173" s="30">
        <v>1014.429</v>
      </c>
      <c r="L173" s="30"/>
      <c r="M173" s="30">
        <v>175.13200000000001</v>
      </c>
      <c r="N173" s="30">
        <v>0.05</v>
      </c>
      <c r="O173" s="30"/>
      <c r="P173" s="30">
        <v>3449.0664530762815</v>
      </c>
      <c r="Q173" s="30"/>
      <c r="R173" s="30"/>
      <c r="S173" s="30">
        <v>321.74354692371855</v>
      </c>
    </row>
    <row r="174" spans="1:19" x14ac:dyDescent="0.25">
      <c r="A174" s="19">
        <v>2016</v>
      </c>
      <c r="B174" s="20">
        <v>120107</v>
      </c>
      <c r="C174" s="21">
        <v>1</v>
      </c>
      <c r="D174" s="22" t="s">
        <v>385</v>
      </c>
      <c r="E174" s="22" t="s">
        <v>190</v>
      </c>
      <c r="F174" s="22" t="s">
        <v>191</v>
      </c>
      <c r="G174" s="24">
        <v>0.84800000000000009</v>
      </c>
      <c r="H174" s="23">
        <v>1.5739999999999998</v>
      </c>
      <c r="I174" s="23"/>
      <c r="J174" s="23">
        <v>1.5739999999999998</v>
      </c>
      <c r="K174" s="23"/>
      <c r="L174" s="23"/>
      <c r="M174" s="23"/>
      <c r="N174" s="23"/>
      <c r="O174" s="23"/>
      <c r="P174" s="23">
        <v>0.4</v>
      </c>
      <c r="Q174" s="23"/>
      <c r="R174" s="23"/>
      <c r="S174" s="23">
        <v>2.0220000000000002</v>
      </c>
    </row>
    <row r="175" spans="1:19" x14ac:dyDescent="0.25">
      <c r="A175" s="19">
        <v>2016</v>
      </c>
      <c r="B175" s="20">
        <v>120108</v>
      </c>
      <c r="C175" s="21">
        <v>1</v>
      </c>
      <c r="D175" s="22" t="s">
        <v>386</v>
      </c>
      <c r="E175" s="22" t="s">
        <v>190</v>
      </c>
      <c r="F175" s="22" t="s">
        <v>191</v>
      </c>
      <c r="G175" s="24">
        <v>2.6720000000000002</v>
      </c>
      <c r="H175" s="23">
        <v>2.7000000000000024E-2</v>
      </c>
      <c r="I175" s="23"/>
      <c r="J175" s="23">
        <v>2.7000000000000024E-2</v>
      </c>
      <c r="K175" s="23"/>
      <c r="L175" s="23"/>
      <c r="M175" s="23"/>
      <c r="N175" s="23">
        <v>0.42299999999999999</v>
      </c>
      <c r="O175" s="23"/>
      <c r="P175" s="23"/>
      <c r="Q175" s="23"/>
      <c r="R175" s="23"/>
      <c r="S175" s="23">
        <v>2.2759999999999998</v>
      </c>
    </row>
    <row r="176" spans="1:19" x14ac:dyDescent="0.25">
      <c r="A176" s="19">
        <v>2016</v>
      </c>
      <c r="B176" s="20">
        <v>120109</v>
      </c>
      <c r="C176" s="21">
        <v>1</v>
      </c>
      <c r="D176" s="22" t="s">
        <v>274</v>
      </c>
      <c r="E176" s="22" t="s">
        <v>190</v>
      </c>
      <c r="F176" s="22" t="s">
        <v>191</v>
      </c>
      <c r="G176" s="24">
        <v>41.698</v>
      </c>
      <c r="H176" s="23">
        <v>145.13500000000002</v>
      </c>
      <c r="I176" s="23"/>
      <c r="J176" s="23">
        <v>145.13500000000002</v>
      </c>
      <c r="K176" s="23"/>
      <c r="L176" s="23"/>
      <c r="M176" s="23">
        <v>89</v>
      </c>
      <c r="N176" s="23">
        <v>5.242</v>
      </c>
      <c r="O176" s="23"/>
      <c r="P176" s="23">
        <v>20.07</v>
      </c>
      <c r="Q176" s="23"/>
      <c r="R176" s="23">
        <v>17.489000000000001</v>
      </c>
      <c r="S176" s="23">
        <v>55.031999999999989</v>
      </c>
    </row>
    <row r="177" spans="1:19" x14ac:dyDescent="0.25">
      <c r="A177" s="19">
        <v>2016</v>
      </c>
      <c r="B177" s="20">
        <v>120113</v>
      </c>
      <c r="C177" s="21">
        <v>0</v>
      </c>
      <c r="D177" s="22" t="s">
        <v>192</v>
      </c>
      <c r="E177" s="22" t="s">
        <v>44</v>
      </c>
      <c r="F177" s="22" t="s">
        <v>36</v>
      </c>
      <c r="G177" s="24">
        <v>0.318</v>
      </c>
      <c r="H177" s="23">
        <v>21.172999999999998</v>
      </c>
      <c r="I177" s="23"/>
      <c r="J177" s="23">
        <v>21.172999999999998</v>
      </c>
      <c r="K177" s="23">
        <v>13.994999999999999</v>
      </c>
      <c r="L177" s="23"/>
      <c r="M177" s="23"/>
      <c r="N177" s="23"/>
      <c r="O177" s="23"/>
      <c r="P177" s="23"/>
      <c r="Q177" s="23"/>
      <c r="R177" s="23"/>
      <c r="S177" s="23">
        <v>7.4960000000000004</v>
      </c>
    </row>
    <row r="178" spans="1:19" x14ac:dyDescent="0.25">
      <c r="A178" s="19">
        <v>2016</v>
      </c>
      <c r="B178" s="20">
        <v>120114</v>
      </c>
      <c r="C178" s="21">
        <v>1</v>
      </c>
      <c r="D178" s="22" t="s">
        <v>387</v>
      </c>
      <c r="E178" s="22" t="s">
        <v>53</v>
      </c>
      <c r="F178" s="22" t="s">
        <v>54</v>
      </c>
      <c r="G178" s="24">
        <v>0.65800000000000003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>
        <v>0.65800000000000003</v>
      </c>
    </row>
    <row r="179" spans="1:19" x14ac:dyDescent="0.25">
      <c r="A179" s="19">
        <v>2016</v>
      </c>
      <c r="B179" s="20">
        <v>120118</v>
      </c>
      <c r="C179" s="21">
        <v>1</v>
      </c>
      <c r="D179" s="22" t="s">
        <v>275</v>
      </c>
      <c r="E179" s="22" t="s">
        <v>190</v>
      </c>
      <c r="F179" s="22" t="s">
        <v>191</v>
      </c>
      <c r="G179" s="24">
        <v>33.403999999999996</v>
      </c>
      <c r="H179" s="23">
        <v>18.266000000000009</v>
      </c>
      <c r="I179" s="23"/>
      <c r="J179" s="23">
        <v>18.266000000000009</v>
      </c>
      <c r="K179" s="23"/>
      <c r="L179" s="23"/>
      <c r="M179" s="23"/>
      <c r="N179" s="23">
        <v>14.026999999999999</v>
      </c>
      <c r="O179" s="23"/>
      <c r="P179" s="23"/>
      <c r="Q179" s="23"/>
      <c r="R179" s="23">
        <v>16.27</v>
      </c>
      <c r="S179" s="23">
        <v>21.373000000000001</v>
      </c>
    </row>
    <row r="180" spans="1:19" x14ac:dyDescent="0.25">
      <c r="A180" s="19">
        <v>2016</v>
      </c>
      <c r="B180" s="20">
        <v>120120</v>
      </c>
      <c r="C180" s="21">
        <v>1</v>
      </c>
      <c r="D180" s="22" t="s">
        <v>388</v>
      </c>
      <c r="E180" s="22" t="s">
        <v>157</v>
      </c>
      <c r="F180" s="22" t="s">
        <v>158</v>
      </c>
      <c r="G180" s="24">
        <v>0.497</v>
      </c>
      <c r="H180" s="23">
        <v>0.28900000000000003</v>
      </c>
      <c r="I180" s="23"/>
      <c r="J180" s="23">
        <v>0.28900000000000003</v>
      </c>
      <c r="K180" s="23"/>
      <c r="L180" s="23"/>
      <c r="M180" s="23"/>
      <c r="N180" s="23"/>
      <c r="O180" s="23">
        <v>0.17599999999999999</v>
      </c>
      <c r="P180" s="23"/>
      <c r="Q180" s="23"/>
      <c r="R180" s="23"/>
      <c r="S180" s="23">
        <v>0.61799999999999999</v>
      </c>
    </row>
    <row r="181" spans="1:19" x14ac:dyDescent="0.25">
      <c r="A181" s="19">
        <v>2016</v>
      </c>
      <c r="B181" s="20">
        <v>120121</v>
      </c>
      <c r="C181" s="21">
        <v>0</v>
      </c>
      <c r="D181" s="22" t="s">
        <v>389</v>
      </c>
      <c r="E181" s="22" t="s">
        <v>157</v>
      </c>
      <c r="F181" s="22" t="s">
        <v>158</v>
      </c>
      <c r="G181" s="24">
        <v>0.70099999999999996</v>
      </c>
      <c r="H181" s="23">
        <v>57.83900000000002</v>
      </c>
      <c r="I181" s="23">
        <v>9.5940000000000012</v>
      </c>
      <c r="J181" s="23">
        <v>67.433000000000021</v>
      </c>
      <c r="K181" s="23">
        <v>64.198999999999998</v>
      </c>
      <c r="L181" s="23"/>
      <c r="M181" s="23"/>
      <c r="N181" s="23"/>
      <c r="O181" s="23">
        <v>0.14799999999999999</v>
      </c>
      <c r="P181" s="23"/>
      <c r="Q181" s="23"/>
      <c r="R181" s="23"/>
      <c r="S181" s="23">
        <v>3.7869999999999999</v>
      </c>
    </row>
    <row r="182" spans="1:19" x14ac:dyDescent="0.25">
      <c r="A182" s="19">
        <v>2016</v>
      </c>
      <c r="B182" s="20">
        <v>120199</v>
      </c>
      <c r="C182" s="21">
        <v>0</v>
      </c>
      <c r="D182" s="22" t="s">
        <v>35</v>
      </c>
      <c r="E182" s="22" t="s">
        <v>44</v>
      </c>
      <c r="F182" s="22" t="s">
        <v>36</v>
      </c>
      <c r="G182" s="23">
        <v>29.123999999999999</v>
      </c>
      <c r="H182" s="23">
        <v>5829.8049999999994</v>
      </c>
      <c r="I182" s="23"/>
      <c r="J182" s="23">
        <v>5829.8049999999994</v>
      </c>
      <c r="K182" s="23">
        <v>5615.9800000000005</v>
      </c>
      <c r="L182" s="23"/>
      <c r="M182" s="23"/>
      <c r="N182" s="23"/>
      <c r="O182" s="23"/>
      <c r="P182" s="23"/>
      <c r="Q182" s="23"/>
      <c r="R182" s="23">
        <v>143.678</v>
      </c>
      <c r="S182" s="23">
        <v>98.820999999999998</v>
      </c>
    </row>
    <row r="183" spans="1:19" x14ac:dyDescent="0.25">
      <c r="A183" s="19">
        <v>2016</v>
      </c>
      <c r="B183" s="20">
        <v>130105</v>
      </c>
      <c r="C183" s="21">
        <v>1</v>
      </c>
      <c r="D183" s="22" t="s">
        <v>276</v>
      </c>
      <c r="E183" s="22" t="s">
        <v>190</v>
      </c>
      <c r="F183" s="22" t="s">
        <v>191</v>
      </c>
      <c r="G183" s="24">
        <v>0.60899999999999999</v>
      </c>
      <c r="H183" s="23">
        <v>8.4610000000000021</v>
      </c>
      <c r="I183" s="23">
        <v>13.156000000000001</v>
      </c>
      <c r="J183" s="23">
        <v>21.617000000000004</v>
      </c>
      <c r="K183" s="23"/>
      <c r="L183" s="23"/>
      <c r="M183" s="23"/>
      <c r="N183" s="23"/>
      <c r="O183" s="23"/>
      <c r="P183" s="23">
        <v>20</v>
      </c>
      <c r="Q183" s="23"/>
      <c r="R183" s="23"/>
      <c r="S183" s="23">
        <v>2.226</v>
      </c>
    </row>
    <row r="184" spans="1:19" x14ac:dyDescent="0.25">
      <c r="A184" s="19">
        <v>2016</v>
      </c>
      <c r="B184" s="20">
        <v>130109</v>
      </c>
      <c r="C184" s="21">
        <v>1</v>
      </c>
      <c r="D184" s="22" t="s">
        <v>390</v>
      </c>
      <c r="E184" s="22" t="s">
        <v>190</v>
      </c>
      <c r="F184" s="22" t="s">
        <v>191</v>
      </c>
      <c r="G184" s="24">
        <v>2.1859999999999999</v>
      </c>
      <c r="H184" s="23">
        <v>0.12400000000000011</v>
      </c>
      <c r="I184" s="23"/>
      <c r="J184" s="23">
        <v>0.12400000000000011</v>
      </c>
      <c r="K184" s="23"/>
      <c r="L184" s="23"/>
      <c r="M184" s="23"/>
      <c r="N184" s="23">
        <v>2.1859999999999999</v>
      </c>
      <c r="O184" s="23"/>
      <c r="P184" s="23"/>
      <c r="Q184" s="23"/>
      <c r="R184" s="23"/>
      <c r="S184" s="23">
        <v>0.124</v>
      </c>
    </row>
    <row r="185" spans="1:19" x14ac:dyDescent="0.25">
      <c r="A185" s="19">
        <v>2016</v>
      </c>
      <c r="B185" s="20">
        <v>130110</v>
      </c>
      <c r="C185" s="21">
        <v>1</v>
      </c>
      <c r="D185" s="22" t="s">
        <v>391</v>
      </c>
      <c r="E185" s="22" t="s">
        <v>190</v>
      </c>
      <c r="F185" s="22" t="s">
        <v>191</v>
      </c>
      <c r="G185" s="24">
        <v>2.6819999999999999</v>
      </c>
      <c r="H185" s="23">
        <v>46.022999999999996</v>
      </c>
      <c r="I185" s="23"/>
      <c r="J185" s="23">
        <v>46.022999999999996</v>
      </c>
      <c r="K185" s="23"/>
      <c r="L185" s="23"/>
      <c r="M185" s="23"/>
      <c r="N185" s="23">
        <v>0.223</v>
      </c>
      <c r="O185" s="23"/>
      <c r="P185" s="23">
        <v>48.481999999999999</v>
      </c>
      <c r="Q185" s="23"/>
      <c r="R185" s="23"/>
      <c r="S185" s="23">
        <v>0</v>
      </c>
    </row>
    <row r="186" spans="1:19" x14ac:dyDescent="0.25">
      <c r="A186" s="19">
        <v>2016</v>
      </c>
      <c r="B186" s="20">
        <v>130111</v>
      </c>
      <c r="C186" s="21">
        <v>1</v>
      </c>
      <c r="D186" s="22" t="s">
        <v>392</v>
      </c>
      <c r="E186" s="22" t="s">
        <v>190</v>
      </c>
      <c r="F186" s="22" t="s">
        <v>191</v>
      </c>
      <c r="G186" s="24">
        <v>0.871</v>
      </c>
      <c r="H186" s="23">
        <v>8.5719999999999992</v>
      </c>
      <c r="I186" s="23"/>
      <c r="J186" s="23">
        <v>8.5719999999999992</v>
      </c>
      <c r="K186" s="23"/>
      <c r="L186" s="23"/>
      <c r="M186" s="23"/>
      <c r="N186" s="23">
        <v>6.2750000000000004</v>
      </c>
      <c r="O186" s="23"/>
      <c r="P186" s="23">
        <v>0.48499999999999999</v>
      </c>
      <c r="Q186" s="23"/>
      <c r="R186" s="23"/>
      <c r="S186" s="23">
        <v>2.6829999999999998</v>
      </c>
    </row>
    <row r="187" spans="1:19" x14ac:dyDescent="0.25">
      <c r="A187" s="19">
        <v>2016</v>
      </c>
      <c r="B187" s="20">
        <v>130113</v>
      </c>
      <c r="C187" s="21">
        <v>1</v>
      </c>
      <c r="D187" s="22" t="s">
        <v>393</v>
      </c>
      <c r="E187" s="22" t="s">
        <v>190</v>
      </c>
      <c r="F187" s="22" t="s">
        <v>191</v>
      </c>
      <c r="G187" s="24">
        <v>36.731999999999999</v>
      </c>
      <c r="H187" s="23">
        <v>22.896999999999998</v>
      </c>
      <c r="I187" s="23">
        <v>13.973000000000001</v>
      </c>
      <c r="J187" s="23">
        <v>36.869999999999997</v>
      </c>
      <c r="K187" s="23"/>
      <c r="L187" s="23"/>
      <c r="M187" s="23">
        <v>29.46</v>
      </c>
      <c r="N187" s="23">
        <v>28.341999999999999</v>
      </c>
      <c r="O187" s="23"/>
      <c r="P187" s="23">
        <v>1.36</v>
      </c>
      <c r="Q187" s="23"/>
      <c r="R187" s="23">
        <v>0.32500000000000001</v>
      </c>
      <c r="S187" s="23">
        <v>14.114999999999998</v>
      </c>
    </row>
    <row r="188" spans="1:19" x14ac:dyDescent="0.25">
      <c r="A188" s="19">
        <v>2016</v>
      </c>
      <c r="B188" s="20">
        <v>130204</v>
      </c>
      <c r="C188" s="21">
        <v>1</v>
      </c>
      <c r="D188" s="22" t="s">
        <v>394</v>
      </c>
      <c r="E188" s="22" t="s">
        <v>277</v>
      </c>
      <c r="F188" s="22" t="s">
        <v>278</v>
      </c>
      <c r="G188" s="24">
        <v>3.1E-2</v>
      </c>
      <c r="H188" s="23">
        <v>1.4E-2</v>
      </c>
      <c r="I188" s="23"/>
      <c r="J188" s="23">
        <v>1.4000000000000012E-2</v>
      </c>
      <c r="K188" s="23"/>
      <c r="L188" s="23"/>
      <c r="M188" s="23"/>
      <c r="N188" s="23"/>
      <c r="O188" s="23">
        <v>4.4999999999999998E-2</v>
      </c>
      <c r="P188" s="23"/>
      <c r="Q188" s="23"/>
      <c r="R188" s="23"/>
      <c r="S188" s="23">
        <v>0</v>
      </c>
    </row>
    <row r="189" spans="1:19" x14ac:dyDescent="0.25">
      <c r="A189" s="19">
        <v>2016</v>
      </c>
      <c r="B189" s="20">
        <v>130205</v>
      </c>
      <c r="C189" s="21">
        <v>1</v>
      </c>
      <c r="D189" s="22" t="s">
        <v>395</v>
      </c>
      <c r="E189" s="22" t="s">
        <v>277</v>
      </c>
      <c r="F189" s="22" t="s">
        <v>278</v>
      </c>
      <c r="G189" s="24">
        <v>22.75</v>
      </c>
      <c r="H189" s="23">
        <v>18.433000000000007</v>
      </c>
      <c r="I189" s="23">
        <v>1E-3</v>
      </c>
      <c r="J189" s="23">
        <v>18.434000000000008</v>
      </c>
      <c r="K189" s="23"/>
      <c r="L189" s="23"/>
      <c r="M189" s="23"/>
      <c r="N189" s="23">
        <v>2.024</v>
      </c>
      <c r="O189" s="23"/>
      <c r="P189" s="23">
        <v>13.443</v>
      </c>
      <c r="Q189" s="23"/>
      <c r="R189" s="23">
        <v>17.091999999999999</v>
      </c>
      <c r="S189" s="23">
        <v>8.625</v>
      </c>
    </row>
    <row r="190" spans="1:19" x14ac:dyDescent="0.25">
      <c r="A190" s="19">
        <v>2016</v>
      </c>
      <c r="B190" s="20">
        <v>130206</v>
      </c>
      <c r="C190" s="21">
        <v>1</v>
      </c>
      <c r="D190" s="22" t="s">
        <v>396</v>
      </c>
      <c r="E190" s="22" t="s">
        <v>277</v>
      </c>
      <c r="F190" s="22" t="s">
        <v>278</v>
      </c>
      <c r="G190" s="24">
        <v>9.0999999999999998E-2</v>
      </c>
      <c r="H190" s="23"/>
      <c r="I190" s="23">
        <v>0.192</v>
      </c>
      <c r="J190" s="23">
        <v>0.192</v>
      </c>
      <c r="K190" s="23"/>
      <c r="L190" s="23"/>
      <c r="M190" s="23"/>
      <c r="N190" s="23">
        <v>7.8E-2</v>
      </c>
      <c r="O190" s="23"/>
      <c r="P190" s="23"/>
      <c r="Q190" s="23"/>
      <c r="R190" s="23"/>
      <c r="S190" s="23">
        <v>0.20500000000000002</v>
      </c>
    </row>
    <row r="191" spans="1:19" x14ac:dyDescent="0.25">
      <c r="A191" s="19">
        <v>2016</v>
      </c>
      <c r="B191" s="20">
        <v>130207</v>
      </c>
      <c r="C191" s="21">
        <v>1</v>
      </c>
      <c r="D191" s="22" t="s">
        <v>397</v>
      </c>
      <c r="E191" s="22" t="s">
        <v>277</v>
      </c>
      <c r="F191" s="22" t="s">
        <v>278</v>
      </c>
      <c r="G191" s="24">
        <v>1.054</v>
      </c>
      <c r="H191" s="23">
        <v>0.83999999999999986</v>
      </c>
      <c r="I191" s="23">
        <v>1E-3</v>
      </c>
      <c r="J191" s="23">
        <v>0.84099999999999986</v>
      </c>
      <c r="K191" s="23"/>
      <c r="L191" s="23"/>
      <c r="M191" s="23"/>
      <c r="N191" s="23">
        <v>1.89</v>
      </c>
      <c r="O191" s="23"/>
      <c r="P191" s="23"/>
      <c r="Q191" s="23"/>
      <c r="R191" s="23"/>
      <c r="S191" s="23">
        <v>5.0000000000000001E-3</v>
      </c>
    </row>
    <row r="192" spans="1:19" x14ac:dyDescent="0.25">
      <c r="A192" s="33">
        <v>2016</v>
      </c>
      <c r="B192" s="34">
        <v>130208</v>
      </c>
      <c r="C192" s="35">
        <v>1</v>
      </c>
      <c r="D192" s="36" t="s">
        <v>398</v>
      </c>
      <c r="E192" s="36" t="s">
        <v>277</v>
      </c>
      <c r="F192" s="36" t="s">
        <v>278</v>
      </c>
      <c r="G192" s="37">
        <v>1453.8819999999989</v>
      </c>
      <c r="H192" s="38">
        <v>3928.9270000000101</v>
      </c>
      <c r="I192" s="38">
        <v>159.26200000000003</v>
      </c>
      <c r="J192" s="38">
        <v>4088.1890000000103</v>
      </c>
      <c r="K192" s="38"/>
      <c r="L192" s="38"/>
      <c r="M192" s="38">
        <v>3528.36</v>
      </c>
      <c r="N192" s="38">
        <v>242.7</v>
      </c>
      <c r="O192" s="38">
        <v>0.223</v>
      </c>
      <c r="P192" s="38">
        <v>1219.1370000000002</v>
      </c>
      <c r="Q192" s="38"/>
      <c r="R192" s="38">
        <v>8.6549999999999994</v>
      </c>
      <c r="S192" s="38">
        <v>538.40699999999958</v>
      </c>
    </row>
    <row r="193" spans="1:19" x14ac:dyDescent="0.25">
      <c r="A193" s="68">
        <v>2016</v>
      </c>
      <c r="B193" s="20">
        <v>130301</v>
      </c>
      <c r="C193" s="21">
        <v>1</v>
      </c>
      <c r="D193" s="22" t="s">
        <v>279</v>
      </c>
      <c r="E193" s="22" t="s">
        <v>280</v>
      </c>
      <c r="F193" s="22" t="s">
        <v>281</v>
      </c>
      <c r="G193" s="70">
        <v>2.7110000000000003</v>
      </c>
      <c r="H193" s="71">
        <v>0.434</v>
      </c>
      <c r="I193" s="71">
        <v>9.4390000000000001</v>
      </c>
      <c r="J193" s="71">
        <v>9.8730000000000011</v>
      </c>
      <c r="K193" s="71"/>
      <c r="L193" s="71"/>
      <c r="M193" s="71"/>
      <c r="N193" s="71">
        <v>5.7759999999999998</v>
      </c>
      <c r="O193" s="71"/>
      <c r="P193" s="71"/>
      <c r="Q193" s="71"/>
      <c r="R193" s="71"/>
      <c r="S193" s="71">
        <v>6.8079999999999998</v>
      </c>
    </row>
    <row r="194" spans="1:19" x14ac:dyDescent="0.25">
      <c r="A194" s="19">
        <v>2016</v>
      </c>
      <c r="B194" s="20">
        <v>130310</v>
      </c>
      <c r="C194" s="21">
        <v>1</v>
      </c>
      <c r="D194" s="22" t="s">
        <v>282</v>
      </c>
      <c r="E194" s="22" t="s">
        <v>190</v>
      </c>
      <c r="F194" s="22" t="s">
        <v>191</v>
      </c>
      <c r="G194" s="24">
        <v>31.887999999999998</v>
      </c>
      <c r="H194" s="23">
        <v>169.654</v>
      </c>
      <c r="I194" s="23">
        <v>2.1749999999999998</v>
      </c>
      <c r="J194" s="23">
        <v>171.82900000000001</v>
      </c>
      <c r="K194" s="23"/>
      <c r="L194" s="23"/>
      <c r="M194" s="23">
        <v>80.760000000000005</v>
      </c>
      <c r="N194" s="23">
        <v>12.737</v>
      </c>
      <c r="O194" s="23"/>
      <c r="P194" s="23">
        <v>21.660000000000004</v>
      </c>
      <c r="Q194" s="23"/>
      <c r="R194" s="23">
        <v>5.7130000000000001</v>
      </c>
      <c r="S194" s="23">
        <v>82.847000000000008</v>
      </c>
    </row>
    <row r="195" spans="1:19" x14ac:dyDescent="0.25">
      <c r="A195" s="19">
        <v>2016</v>
      </c>
      <c r="B195" s="20">
        <v>130401</v>
      </c>
      <c r="C195" s="21">
        <v>1</v>
      </c>
      <c r="D195" s="22" t="s">
        <v>283</v>
      </c>
      <c r="E195" s="22" t="s">
        <v>253</v>
      </c>
      <c r="F195" s="22" t="s">
        <v>254</v>
      </c>
      <c r="G195" s="24">
        <v>1</v>
      </c>
      <c r="H195" s="23">
        <v>34</v>
      </c>
      <c r="I195" s="23"/>
      <c r="J195" s="23">
        <v>34</v>
      </c>
      <c r="K195" s="23"/>
      <c r="L195" s="23"/>
      <c r="M195" s="23"/>
      <c r="N195" s="23"/>
      <c r="O195" s="23"/>
      <c r="P195" s="23">
        <v>17.5</v>
      </c>
      <c r="Q195" s="23"/>
      <c r="R195" s="23">
        <v>15</v>
      </c>
      <c r="S195" s="23">
        <v>2.5</v>
      </c>
    </row>
    <row r="196" spans="1:19" x14ac:dyDescent="0.25">
      <c r="A196" s="19">
        <v>2016</v>
      </c>
      <c r="B196" s="20">
        <v>130403</v>
      </c>
      <c r="C196" s="21">
        <v>1</v>
      </c>
      <c r="D196" s="22" t="s">
        <v>284</v>
      </c>
      <c r="E196" s="22" t="s">
        <v>253</v>
      </c>
      <c r="F196" s="22" t="s">
        <v>254</v>
      </c>
      <c r="G196" s="24">
        <v>1512.9760000000001</v>
      </c>
      <c r="H196" s="23">
        <v>22747.091999999997</v>
      </c>
      <c r="I196" s="23"/>
      <c r="J196" s="23">
        <v>22747.091999999997</v>
      </c>
      <c r="K196" s="23"/>
      <c r="L196" s="23"/>
      <c r="M196" s="23"/>
      <c r="N196" s="23"/>
      <c r="O196" s="23"/>
      <c r="P196" s="23">
        <v>14601.419</v>
      </c>
      <c r="Q196" s="23"/>
      <c r="R196" s="23">
        <v>8185.915</v>
      </c>
      <c r="S196" s="23">
        <v>1472.7350000000001</v>
      </c>
    </row>
    <row r="197" spans="1:19" x14ac:dyDescent="0.25">
      <c r="A197" s="19">
        <v>2016</v>
      </c>
      <c r="B197" s="20">
        <v>130501</v>
      </c>
      <c r="C197" s="21">
        <v>1</v>
      </c>
      <c r="D197" s="22" t="s">
        <v>399</v>
      </c>
      <c r="E197" s="22" t="s">
        <v>253</v>
      </c>
      <c r="F197" s="22" t="s">
        <v>254</v>
      </c>
      <c r="G197" s="24">
        <v>34.130000000000003</v>
      </c>
      <c r="H197" s="23">
        <v>10.233000000000002</v>
      </c>
      <c r="I197" s="23">
        <v>0.71</v>
      </c>
      <c r="J197" s="23">
        <v>10.943000000000001</v>
      </c>
      <c r="K197" s="23"/>
      <c r="L197" s="23"/>
      <c r="M197" s="23"/>
      <c r="N197" s="23">
        <v>0.182</v>
      </c>
      <c r="O197" s="23"/>
      <c r="P197" s="23"/>
      <c r="Q197" s="23"/>
      <c r="R197" s="23">
        <v>4.2999999999999927E-2</v>
      </c>
      <c r="S197" s="23">
        <v>44.847999999999999</v>
      </c>
    </row>
    <row r="198" spans="1:19" x14ac:dyDescent="0.25">
      <c r="A198" s="19">
        <v>2016</v>
      </c>
      <c r="B198" s="20">
        <v>130502</v>
      </c>
      <c r="C198" s="21">
        <v>1</v>
      </c>
      <c r="D198" s="22" t="s">
        <v>400</v>
      </c>
      <c r="E198" s="22" t="s">
        <v>253</v>
      </c>
      <c r="F198" s="22" t="s">
        <v>254</v>
      </c>
      <c r="G198" s="24">
        <v>6333.4790000000003</v>
      </c>
      <c r="H198" s="23">
        <v>1090.82</v>
      </c>
      <c r="I198" s="23">
        <v>1892.828</v>
      </c>
      <c r="J198" s="23">
        <v>2983.6480000000001</v>
      </c>
      <c r="K198" s="23"/>
      <c r="L198" s="23"/>
      <c r="M198" s="23"/>
      <c r="N198" s="23">
        <v>1.133</v>
      </c>
      <c r="O198" s="23"/>
      <c r="P198" s="23">
        <v>874.52700000000004</v>
      </c>
      <c r="Q198" s="23"/>
      <c r="R198" s="23">
        <v>4495.5039999999999</v>
      </c>
      <c r="S198" s="23">
        <v>3945.9629999999997</v>
      </c>
    </row>
    <row r="199" spans="1:19" x14ac:dyDescent="0.25">
      <c r="A199" s="19">
        <v>2016</v>
      </c>
      <c r="B199" s="20">
        <v>130503</v>
      </c>
      <c r="C199" s="21">
        <v>1</v>
      </c>
      <c r="D199" s="22" t="s">
        <v>285</v>
      </c>
      <c r="E199" s="22" t="s">
        <v>253</v>
      </c>
      <c r="F199" s="22" t="s">
        <v>254</v>
      </c>
      <c r="G199" s="24">
        <v>721.84</v>
      </c>
      <c r="H199" s="23">
        <v>269.48</v>
      </c>
      <c r="I199" s="23"/>
      <c r="J199" s="23">
        <v>269.48</v>
      </c>
      <c r="K199" s="23"/>
      <c r="L199" s="23"/>
      <c r="M199" s="23"/>
      <c r="N199" s="23"/>
      <c r="O199" s="23"/>
      <c r="P199" s="23">
        <v>3.5</v>
      </c>
      <c r="Q199" s="23"/>
      <c r="R199" s="23">
        <v>119.08</v>
      </c>
      <c r="S199" s="23">
        <v>868.74</v>
      </c>
    </row>
    <row r="200" spans="1:19" x14ac:dyDescent="0.25">
      <c r="A200" s="19">
        <v>2016</v>
      </c>
      <c r="B200" s="20">
        <v>130506</v>
      </c>
      <c r="C200" s="21">
        <v>1</v>
      </c>
      <c r="D200" s="22" t="s">
        <v>401</v>
      </c>
      <c r="E200" s="22" t="s">
        <v>190</v>
      </c>
      <c r="F200" s="22" t="s">
        <v>191</v>
      </c>
      <c r="G200" s="24">
        <v>1</v>
      </c>
      <c r="H200" s="23">
        <v>74.442999999999969</v>
      </c>
      <c r="I200" s="23">
        <v>18.260000000000002</v>
      </c>
      <c r="J200" s="23">
        <v>92.702999999999975</v>
      </c>
      <c r="K200" s="23"/>
      <c r="L200" s="23"/>
      <c r="M200" s="23"/>
      <c r="N200" s="23"/>
      <c r="O200" s="23"/>
      <c r="P200" s="23">
        <v>37.503</v>
      </c>
      <c r="Q200" s="23"/>
      <c r="R200" s="23">
        <v>55.2</v>
      </c>
      <c r="S200" s="23">
        <v>1</v>
      </c>
    </row>
    <row r="201" spans="1:19" x14ac:dyDescent="0.25">
      <c r="A201" s="19">
        <v>2016</v>
      </c>
      <c r="B201" s="20">
        <v>130507</v>
      </c>
      <c r="C201" s="21">
        <v>1</v>
      </c>
      <c r="D201" s="22" t="s">
        <v>402</v>
      </c>
      <c r="E201" s="22" t="s">
        <v>253</v>
      </c>
      <c r="F201" s="22" t="s">
        <v>254</v>
      </c>
      <c r="G201" s="24">
        <v>2322.1379999999999</v>
      </c>
      <c r="H201" s="23">
        <v>4085.744999999999</v>
      </c>
      <c r="I201" s="23">
        <v>3531.5369999999998</v>
      </c>
      <c r="J201" s="23">
        <v>7617.2819999999992</v>
      </c>
      <c r="K201" s="23"/>
      <c r="L201" s="23"/>
      <c r="M201" s="23"/>
      <c r="N201" s="23"/>
      <c r="O201" s="23"/>
      <c r="P201" s="23">
        <v>2783.4659999999999</v>
      </c>
      <c r="Q201" s="23"/>
      <c r="R201" s="23">
        <v>5418.4539999999997</v>
      </c>
      <c r="S201" s="23">
        <v>1738.4949999999999</v>
      </c>
    </row>
    <row r="202" spans="1:19" x14ac:dyDescent="0.25">
      <c r="A202" s="19">
        <v>2016</v>
      </c>
      <c r="B202" s="20">
        <v>130508</v>
      </c>
      <c r="C202" s="21">
        <v>1</v>
      </c>
      <c r="D202" s="22" t="s">
        <v>403</v>
      </c>
      <c r="E202" s="22" t="s">
        <v>253</v>
      </c>
      <c r="F202" s="22" t="s">
        <v>254</v>
      </c>
      <c r="G202" s="24">
        <v>694.00800000000015</v>
      </c>
      <c r="H202" s="23">
        <v>1427.1970000000001</v>
      </c>
      <c r="I202" s="23">
        <v>2659.8339999999998</v>
      </c>
      <c r="J202" s="23">
        <v>4087.0309999999999</v>
      </c>
      <c r="K202" s="23"/>
      <c r="L202" s="23"/>
      <c r="M202" s="23"/>
      <c r="N202" s="23">
        <v>84.001999999999995</v>
      </c>
      <c r="O202" s="23"/>
      <c r="P202" s="23">
        <v>3539.8389999999999</v>
      </c>
      <c r="Q202" s="23"/>
      <c r="R202" s="23">
        <v>742.28499999999997</v>
      </c>
      <c r="S202" s="23">
        <v>415.81300000000005</v>
      </c>
    </row>
    <row r="203" spans="1:19" x14ac:dyDescent="0.25">
      <c r="A203" s="33">
        <v>2016</v>
      </c>
      <c r="B203" s="34">
        <v>130701</v>
      </c>
      <c r="C203" s="35">
        <v>1</v>
      </c>
      <c r="D203" s="36" t="s">
        <v>286</v>
      </c>
      <c r="E203" s="36" t="s">
        <v>253</v>
      </c>
      <c r="F203" s="36" t="s">
        <v>254</v>
      </c>
      <c r="G203" s="37">
        <v>453.94900000000001</v>
      </c>
      <c r="H203" s="38">
        <v>184.0200000000001</v>
      </c>
      <c r="I203" s="38">
        <v>555.654</v>
      </c>
      <c r="J203" s="38">
        <v>739.67400000000009</v>
      </c>
      <c r="K203" s="38"/>
      <c r="L203" s="38"/>
      <c r="M203" s="38"/>
      <c r="N203" s="38">
        <v>6.7720000000000002</v>
      </c>
      <c r="O203" s="38"/>
      <c r="P203" s="38">
        <v>974.01699999999994</v>
      </c>
      <c r="Q203" s="38"/>
      <c r="R203" s="38">
        <v>12.696000000000002</v>
      </c>
      <c r="S203" s="38">
        <v>200.13800000000001</v>
      </c>
    </row>
    <row r="204" spans="1:19" x14ac:dyDescent="0.25">
      <c r="A204" s="33">
        <v>2016</v>
      </c>
      <c r="B204" s="34">
        <v>130702</v>
      </c>
      <c r="C204" s="35">
        <v>1</v>
      </c>
      <c r="D204" s="36" t="s">
        <v>287</v>
      </c>
      <c r="E204" s="36" t="s">
        <v>253</v>
      </c>
      <c r="F204" s="36" t="s">
        <v>254</v>
      </c>
      <c r="G204" s="37">
        <v>5.4999999999999991</v>
      </c>
      <c r="H204" s="38">
        <v>10.611999999999998</v>
      </c>
      <c r="I204" s="38">
        <v>0.25</v>
      </c>
      <c r="J204" s="38">
        <v>10.861999999999998</v>
      </c>
      <c r="K204" s="38"/>
      <c r="L204" s="38"/>
      <c r="M204" s="38"/>
      <c r="N204" s="38"/>
      <c r="O204" s="38"/>
      <c r="P204" s="38">
        <v>9.581999999999999</v>
      </c>
      <c r="Q204" s="38"/>
      <c r="R204" s="38">
        <v>1.4180000000000001</v>
      </c>
      <c r="S204" s="38">
        <v>5.3620000000000001</v>
      </c>
    </row>
    <row r="205" spans="1:19" x14ac:dyDescent="0.25">
      <c r="A205" s="33">
        <v>2016</v>
      </c>
      <c r="B205" s="34">
        <v>130703</v>
      </c>
      <c r="C205" s="35">
        <v>1</v>
      </c>
      <c r="D205" s="36" t="s">
        <v>288</v>
      </c>
      <c r="E205" s="36" t="s">
        <v>253</v>
      </c>
      <c r="F205" s="36" t="s">
        <v>254</v>
      </c>
      <c r="G205" s="37">
        <v>4803.9629999999997</v>
      </c>
      <c r="H205" s="38">
        <v>528.05800000000022</v>
      </c>
      <c r="I205" s="38">
        <v>1648.7949999999998</v>
      </c>
      <c r="J205" s="38">
        <v>2176.8530000000001</v>
      </c>
      <c r="K205" s="38"/>
      <c r="L205" s="38"/>
      <c r="M205" s="38"/>
      <c r="N205" s="38">
        <v>8.4510000000000005</v>
      </c>
      <c r="O205" s="38"/>
      <c r="P205" s="38">
        <v>4369.5589999999993</v>
      </c>
      <c r="Q205" s="38"/>
      <c r="R205" s="38">
        <v>30.606999999999999</v>
      </c>
      <c r="S205" s="38">
        <v>2572.6259999999997</v>
      </c>
    </row>
    <row r="206" spans="1:19" x14ac:dyDescent="0.25">
      <c r="A206" s="33">
        <v>2016</v>
      </c>
      <c r="B206" s="34">
        <v>130802</v>
      </c>
      <c r="C206" s="35">
        <v>1</v>
      </c>
      <c r="D206" s="36" t="s">
        <v>289</v>
      </c>
      <c r="E206" s="36" t="s">
        <v>253</v>
      </c>
      <c r="F206" s="36" t="s">
        <v>254</v>
      </c>
      <c r="G206" s="37">
        <v>4.2089999999999996</v>
      </c>
      <c r="H206" s="38">
        <v>30.908999999999995</v>
      </c>
      <c r="I206" s="38"/>
      <c r="J206" s="38">
        <v>30.908999999999995</v>
      </c>
      <c r="K206" s="38"/>
      <c r="L206" s="38"/>
      <c r="M206" s="38"/>
      <c r="N206" s="38"/>
      <c r="O206" s="38"/>
      <c r="P206" s="38">
        <v>30.919999999999998</v>
      </c>
      <c r="Q206" s="38"/>
      <c r="R206" s="38">
        <v>2.6890000000000001</v>
      </c>
      <c r="S206" s="38">
        <v>1.5090000000000001</v>
      </c>
    </row>
    <row r="207" spans="1:19" x14ac:dyDescent="0.25">
      <c r="A207" s="33">
        <v>2016</v>
      </c>
      <c r="B207" s="34">
        <v>130899</v>
      </c>
      <c r="C207" s="35">
        <v>1</v>
      </c>
      <c r="D207" s="36" t="s">
        <v>35</v>
      </c>
      <c r="E207" s="36" t="s">
        <v>253</v>
      </c>
      <c r="F207" s="36" t="s">
        <v>254</v>
      </c>
      <c r="G207" s="37">
        <v>355.387</v>
      </c>
      <c r="H207" s="38">
        <v>1225.1049999999996</v>
      </c>
      <c r="I207" s="38"/>
      <c r="J207" s="38">
        <v>1225.1049999999996</v>
      </c>
      <c r="K207" s="38"/>
      <c r="L207" s="38"/>
      <c r="M207" s="38"/>
      <c r="N207" s="38">
        <v>123.572</v>
      </c>
      <c r="O207" s="38"/>
      <c r="P207" s="38">
        <v>396.108</v>
      </c>
      <c r="Q207" s="38"/>
      <c r="R207" s="38">
        <v>6.492</v>
      </c>
      <c r="S207" s="38">
        <v>1054.32</v>
      </c>
    </row>
    <row r="208" spans="1:19" x14ac:dyDescent="0.25">
      <c r="A208" s="33">
        <v>2016</v>
      </c>
      <c r="B208" s="34">
        <v>140601</v>
      </c>
      <c r="C208" s="35">
        <v>1</v>
      </c>
      <c r="D208" s="36" t="s">
        <v>290</v>
      </c>
      <c r="E208" s="36" t="s">
        <v>174</v>
      </c>
      <c r="F208" s="36" t="s">
        <v>264</v>
      </c>
      <c r="G208" s="37">
        <v>14.082000000000001</v>
      </c>
      <c r="H208" s="38">
        <v>0.63400000000000001</v>
      </c>
      <c r="I208" s="38">
        <v>1.5580000000000001</v>
      </c>
      <c r="J208" s="38">
        <v>2.1920000000000002</v>
      </c>
      <c r="K208" s="38"/>
      <c r="L208" s="38"/>
      <c r="M208" s="38">
        <v>0.46100000000000002</v>
      </c>
      <c r="N208" s="38"/>
      <c r="O208" s="38">
        <v>4.78</v>
      </c>
      <c r="P208" s="38"/>
      <c r="Q208" s="38"/>
      <c r="R208" s="38">
        <v>1.71</v>
      </c>
      <c r="S208" s="38">
        <v>9.3229999999999986</v>
      </c>
    </row>
    <row r="209" spans="1:19" x14ac:dyDescent="0.25">
      <c r="A209" s="33">
        <v>2016</v>
      </c>
      <c r="B209" s="34">
        <v>140602</v>
      </c>
      <c r="C209" s="35">
        <v>1</v>
      </c>
      <c r="D209" s="36" t="s">
        <v>291</v>
      </c>
      <c r="E209" s="36" t="s">
        <v>174</v>
      </c>
      <c r="F209" s="36" t="s">
        <v>264</v>
      </c>
      <c r="G209" s="37">
        <v>31.376999999999999</v>
      </c>
      <c r="H209" s="38">
        <v>10.339000000000002</v>
      </c>
      <c r="I209" s="38"/>
      <c r="J209" s="38">
        <v>10.339000000000002</v>
      </c>
      <c r="K209" s="38"/>
      <c r="L209" s="38"/>
      <c r="M209" s="38"/>
      <c r="N209" s="38">
        <v>20.738</v>
      </c>
      <c r="O209" s="38"/>
      <c r="P209" s="38"/>
      <c r="Q209" s="38"/>
      <c r="R209" s="38">
        <v>2.9699999999999998</v>
      </c>
      <c r="S209" s="38">
        <v>18.008000000000003</v>
      </c>
    </row>
    <row r="210" spans="1:19" x14ac:dyDescent="0.25">
      <c r="A210" s="19">
        <v>2016</v>
      </c>
      <c r="B210" s="20">
        <v>140603</v>
      </c>
      <c r="C210" s="21">
        <v>1</v>
      </c>
      <c r="D210" s="22" t="s">
        <v>292</v>
      </c>
      <c r="E210" s="22" t="s">
        <v>126</v>
      </c>
      <c r="F210" s="22" t="s">
        <v>127</v>
      </c>
      <c r="G210" s="24">
        <v>6.7679999999999998</v>
      </c>
      <c r="H210" s="23">
        <v>104.97899999999998</v>
      </c>
      <c r="I210" s="23">
        <v>0.187</v>
      </c>
      <c r="J210" s="23">
        <v>105.16599999999998</v>
      </c>
      <c r="K210" s="23"/>
      <c r="L210" s="23"/>
      <c r="M210" s="23">
        <v>62.08</v>
      </c>
      <c r="N210" s="23">
        <v>23.332000000000001</v>
      </c>
      <c r="O210" s="23"/>
      <c r="P210" s="23"/>
      <c r="Q210" s="23"/>
      <c r="R210" s="23">
        <v>0.26200000000000001</v>
      </c>
      <c r="S210" s="23">
        <v>26.259999999999998</v>
      </c>
    </row>
    <row r="211" spans="1:19" x14ac:dyDescent="0.25">
      <c r="A211" s="33">
        <v>2016</v>
      </c>
      <c r="B211" s="34">
        <v>140604</v>
      </c>
      <c r="C211" s="35">
        <v>1</v>
      </c>
      <c r="D211" s="36" t="s">
        <v>404</v>
      </c>
      <c r="E211" s="36" t="s">
        <v>174</v>
      </c>
      <c r="F211" s="36" t="s">
        <v>264</v>
      </c>
      <c r="G211" s="37">
        <v>0.245</v>
      </c>
      <c r="H211" s="38">
        <v>0.25099999999999995</v>
      </c>
      <c r="I211" s="38"/>
      <c r="J211" s="38">
        <v>0.25099999999999995</v>
      </c>
      <c r="K211" s="38"/>
      <c r="L211" s="38"/>
      <c r="M211" s="38"/>
      <c r="N211" s="38">
        <v>0.33500000000000002</v>
      </c>
      <c r="O211" s="38"/>
      <c r="P211" s="38"/>
      <c r="Q211" s="38"/>
      <c r="R211" s="38"/>
      <c r="S211" s="38">
        <v>0.161</v>
      </c>
    </row>
    <row r="212" spans="1:19" x14ac:dyDescent="0.25">
      <c r="A212" s="19">
        <v>2016</v>
      </c>
      <c r="B212" s="39">
        <v>150101</v>
      </c>
      <c r="C212" s="40">
        <v>0</v>
      </c>
      <c r="D212" s="41" t="s">
        <v>75</v>
      </c>
      <c r="E212" s="39" t="s">
        <v>76</v>
      </c>
      <c r="F212" s="41" t="s">
        <v>77</v>
      </c>
      <c r="G212" s="31">
        <v>6618.9919999999993</v>
      </c>
      <c r="H212" s="31">
        <v>79304.411000000007</v>
      </c>
      <c r="I212" s="31">
        <v>11600.391</v>
      </c>
      <c r="J212" s="31">
        <v>90904.802000000011</v>
      </c>
      <c r="K212" s="31"/>
      <c r="L212" s="31"/>
      <c r="M212" s="31">
        <v>39776.097999999998</v>
      </c>
      <c r="N212" s="31"/>
      <c r="O212" s="31"/>
      <c r="P212" s="31">
        <v>51231.949000000008</v>
      </c>
      <c r="Q212" s="31"/>
      <c r="R212" s="31">
        <v>395.67700000000002</v>
      </c>
      <c r="S212" s="31">
        <v>6120.0700000000006</v>
      </c>
    </row>
    <row r="213" spans="1:19" x14ac:dyDescent="0.25">
      <c r="A213" s="19">
        <v>2016</v>
      </c>
      <c r="B213" s="39">
        <v>150102</v>
      </c>
      <c r="C213" s="40">
        <v>0</v>
      </c>
      <c r="D213" s="41" t="s">
        <v>511</v>
      </c>
      <c r="E213" s="39" t="s">
        <v>78</v>
      </c>
      <c r="F213" s="41" t="s">
        <v>79</v>
      </c>
      <c r="G213" s="31">
        <v>9401.7609999999986</v>
      </c>
      <c r="H213" s="31">
        <v>32539.067000000003</v>
      </c>
      <c r="I213" s="31">
        <v>19849.447</v>
      </c>
      <c r="J213" s="31">
        <v>52388.514000000003</v>
      </c>
      <c r="K213" s="31"/>
      <c r="L213" s="31"/>
      <c r="M213" s="31">
        <v>16579.41575</v>
      </c>
      <c r="N213" s="31"/>
      <c r="O213" s="31"/>
      <c r="P213" s="31">
        <v>32244.175250000004</v>
      </c>
      <c r="Q213" s="31"/>
      <c r="R213" s="31">
        <v>1573.991</v>
      </c>
      <c r="S213" s="31">
        <v>11392.692999999999</v>
      </c>
    </row>
    <row r="214" spans="1:19" x14ac:dyDescent="0.25">
      <c r="A214" s="19">
        <v>2016</v>
      </c>
      <c r="B214" s="39">
        <v>150103</v>
      </c>
      <c r="C214" s="40">
        <v>0</v>
      </c>
      <c r="D214" s="41" t="s">
        <v>80</v>
      </c>
      <c r="E214" s="39" t="s">
        <v>81</v>
      </c>
      <c r="F214" s="41" t="s">
        <v>82</v>
      </c>
      <c r="G214" s="31">
        <v>7149.424</v>
      </c>
      <c r="H214" s="31">
        <v>45447.011999999995</v>
      </c>
      <c r="I214" s="31">
        <v>434.601</v>
      </c>
      <c r="J214" s="31">
        <v>45881.612999999998</v>
      </c>
      <c r="K214" s="31"/>
      <c r="L214" s="31"/>
      <c r="M214" s="31"/>
      <c r="N214" s="31">
        <v>439.28199999999998</v>
      </c>
      <c r="O214" s="31"/>
      <c r="P214" s="31">
        <v>50649.362000000001</v>
      </c>
      <c r="Q214" s="31"/>
      <c r="R214" s="31">
        <v>699.15499999999997</v>
      </c>
      <c r="S214" s="31">
        <v>1682.52</v>
      </c>
    </row>
    <row r="215" spans="1:19" x14ac:dyDescent="0.25">
      <c r="A215" s="19">
        <v>2016</v>
      </c>
      <c r="B215" s="39">
        <v>150104</v>
      </c>
      <c r="C215" s="40">
        <v>0</v>
      </c>
      <c r="D215" s="41" t="s">
        <v>83</v>
      </c>
      <c r="E215" s="39" t="s">
        <v>84</v>
      </c>
      <c r="F215" s="41" t="s">
        <v>85</v>
      </c>
      <c r="G215" s="31">
        <v>1105.9210000000005</v>
      </c>
      <c r="H215" s="31">
        <v>6374.9849999999988</v>
      </c>
      <c r="I215" s="31">
        <v>6541.7610000000004</v>
      </c>
      <c r="J215" s="31">
        <v>12916.745999999999</v>
      </c>
      <c r="K215" s="31"/>
      <c r="L215" s="31"/>
      <c r="M215" s="31">
        <v>6023.601999999999</v>
      </c>
      <c r="N215" s="31"/>
      <c r="O215" s="31"/>
      <c r="P215" s="31">
        <v>5599.42</v>
      </c>
      <c r="Q215" s="31"/>
      <c r="R215" s="31">
        <v>433.54500000000002</v>
      </c>
      <c r="S215" s="31">
        <v>1966.1000000000006</v>
      </c>
    </row>
    <row r="216" spans="1:19" x14ac:dyDescent="0.25">
      <c r="A216" s="19">
        <v>2016</v>
      </c>
      <c r="B216" s="39">
        <v>150105</v>
      </c>
      <c r="C216" s="40">
        <v>0</v>
      </c>
      <c r="D216" s="41" t="s">
        <v>86</v>
      </c>
      <c r="E216" s="39" t="s">
        <v>87</v>
      </c>
      <c r="F216" s="41" t="s">
        <v>88</v>
      </c>
      <c r="G216" s="31">
        <v>533.53499999999985</v>
      </c>
      <c r="H216" s="31">
        <v>304.31299999999999</v>
      </c>
      <c r="I216" s="31">
        <v>1429.8409999999999</v>
      </c>
      <c r="J216" s="31">
        <v>1734.154</v>
      </c>
      <c r="K216" s="31"/>
      <c r="L216" s="31"/>
      <c r="M216" s="31">
        <v>1488.32</v>
      </c>
      <c r="N216" s="31"/>
      <c r="O216" s="31"/>
      <c r="P216" s="31"/>
      <c r="Q216" s="31"/>
      <c r="R216" s="31"/>
      <c r="S216" s="31">
        <v>779.3689999999998</v>
      </c>
    </row>
    <row r="217" spans="1:19" x14ac:dyDescent="0.25">
      <c r="A217" s="19">
        <v>2016</v>
      </c>
      <c r="B217" s="39">
        <v>150106</v>
      </c>
      <c r="C217" s="40">
        <v>0</v>
      </c>
      <c r="D217" s="22" t="s">
        <v>405</v>
      </c>
      <c r="E217" s="39" t="s">
        <v>87</v>
      </c>
      <c r="F217" s="41" t="s">
        <v>88</v>
      </c>
      <c r="G217" s="31">
        <v>1.9120000000000001</v>
      </c>
      <c r="H217" s="31">
        <v>2053.7090000000007</v>
      </c>
      <c r="I217" s="31">
        <v>69.62</v>
      </c>
      <c r="J217" s="31">
        <v>2123.3290000000006</v>
      </c>
      <c r="K217" s="31"/>
      <c r="L217" s="31"/>
      <c r="M217" s="31"/>
      <c r="N217" s="31">
        <v>1.099</v>
      </c>
      <c r="O217" s="31"/>
      <c r="P217" s="31"/>
      <c r="Q217" s="31"/>
      <c r="R217" s="31">
        <v>2114.5220000000004</v>
      </c>
      <c r="S217" s="31">
        <v>9.6199999999999992</v>
      </c>
    </row>
    <row r="218" spans="1:19" x14ac:dyDescent="0.25">
      <c r="A218" s="19">
        <v>2016</v>
      </c>
      <c r="B218" s="39">
        <v>150107</v>
      </c>
      <c r="C218" s="40">
        <v>0</v>
      </c>
      <c r="D218" s="41" t="s">
        <v>89</v>
      </c>
      <c r="E218" s="39" t="s">
        <v>90</v>
      </c>
      <c r="F218" s="41" t="s">
        <v>91</v>
      </c>
      <c r="G218" s="31">
        <v>11069.933000000003</v>
      </c>
      <c r="H218" s="31">
        <v>35074.186999999976</v>
      </c>
      <c r="I218" s="31">
        <v>14724.764999999999</v>
      </c>
      <c r="J218" s="31">
        <v>49798.951999999976</v>
      </c>
      <c r="K218" s="31"/>
      <c r="L218" s="31"/>
      <c r="M218" s="31">
        <v>9171.3799999999992</v>
      </c>
      <c r="N218" s="31"/>
      <c r="O218" s="31"/>
      <c r="P218" s="31">
        <v>40231.159999999989</v>
      </c>
      <c r="Q218" s="31"/>
      <c r="R218" s="31">
        <v>1427.2899999999993</v>
      </c>
      <c r="S218" s="31">
        <v>10039.054999999997</v>
      </c>
    </row>
    <row r="219" spans="1:19" x14ac:dyDescent="0.25">
      <c r="A219" s="19">
        <v>2016</v>
      </c>
      <c r="B219" s="39">
        <v>150109</v>
      </c>
      <c r="C219" s="40">
        <v>0</v>
      </c>
      <c r="D219" s="41" t="s">
        <v>92</v>
      </c>
      <c r="E219" s="39" t="s">
        <v>59</v>
      </c>
      <c r="F219" s="41" t="s">
        <v>60</v>
      </c>
      <c r="G219" s="31">
        <v>0.86099999999999999</v>
      </c>
      <c r="H219" s="31">
        <v>0.82299999999999995</v>
      </c>
      <c r="I219" s="31">
        <v>92.265999999999991</v>
      </c>
      <c r="J219" s="31">
        <v>93.088999999999984</v>
      </c>
      <c r="K219" s="31">
        <v>0.56000000000000005</v>
      </c>
      <c r="L219" s="31"/>
      <c r="M219" s="31"/>
      <c r="N219" s="31"/>
      <c r="O219" s="31"/>
      <c r="P219" s="31"/>
      <c r="Q219" s="31"/>
      <c r="R219" s="31">
        <v>92.563999999999993</v>
      </c>
      <c r="S219" s="31">
        <v>0.82599999999999996</v>
      </c>
    </row>
    <row r="220" spans="1:19" x14ac:dyDescent="0.25">
      <c r="A220" s="19">
        <v>2016</v>
      </c>
      <c r="B220" s="39">
        <v>150110</v>
      </c>
      <c r="C220" s="40">
        <v>1</v>
      </c>
      <c r="D220" s="22" t="s">
        <v>406</v>
      </c>
      <c r="E220" s="39" t="s">
        <v>93</v>
      </c>
      <c r="F220" s="41" t="s">
        <v>94</v>
      </c>
      <c r="G220" s="31">
        <v>165.06900000000002</v>
      </c>
      <c r="H220" s="31">
        <v>529.99099999999987</v>
      </c>
      <c r="I220" s="31">
        <v>10.551</v>
      </c>
      <c r="J220" s="31">
        <v>540.54199999999992</v>
      </c>
      <c r="K220" s="31">
        <v>12.388</v>
      </c>
      <c r="L220" s="31"/>
      <c r="M220" s="31">
        <v>104</v>
      </c>
      <c r="N220" s="31">
        <v>202.56199999999998</v>
      </c>
      <c r="O220" s="31"/>
      <c r="P220" s="31"/>
      <c r="Q220" s="31"/>
      <c r="R220" s="31">
        <v>173.97100000000003</v>
      </c>
      <c r="S220" s="31">
        <v>212.68999999999994</v>
      </c>
    </row>
    <row r="221" spans="1:19" x14ac:dyDescent="0.25">
      <c r="A221" s="19">
        <v>2016</v>
      </c>
      <c r="B221" s="39">
        <v>150111</v>
      </c>
      <c r="C221" s="40">
        <v>1</v>
      </c>
      <c r="D221" s="22" t="s">
        <v>407</v>
      </c>
      <c r="E221" s="39" t="s">
        <v>95</v>
      </c>
      <c r="F221" s="41" t="s">
        <v>96</v>
      </c>
      <c r="G221" s="31">
        <v>1.7190000000000001</v>
      </c>
      <c r="H221" s="31">
        <v>11.361000000000001</v>
      </c>
      <c r="I221" s="31"/>
      <c r="J221" s="31">
        <v>11.361000000000001</v>
      </c>
      <c r="K221" s="31"/>
      <c r="L221" s="31"/>
      <c r="M221" s="31">
        <v>10</v>
      </c>
      <c r="N221" s="31"/>
      <c r="O221" s="31">
        <v>8.3000000000000004E-2</v>
      </c>
      <c r="P221" s="31"/>
      <c r="Q221" s="31"/>
      <c r="R221" s="31">
        <v>0.215</v>
      </c>
      <c r="S221" s="31">
        <v>2.7819999999999996</v>
      </c>
    </row>
    <row r="222" spans="1:19" x14ac:dyDescent="0.25">
      <c r="A222" s="33">
        <v>2016</v>
      </c>
      <c r="B222" s="34">
        <v>150202</v>
      </c>
      <c r="C222" s="35">
        <v>1</v>
      </c>
      <c r="D222" s="36" t="s">
        <v>408</v>
      </c>
      <c r="E222" s="36" t="s">
        <v>97</v>
      </c>
      <c r="F222" s="36" t="s">
        <v>98</v>
      </c>
      <c r="G222" s="37">
        <v>294.21599999999984</v>
      </c>
      <c r="H222" s="38">
        <v>1155.7599999999975</v>
      </c>
      <c r="I222" s="38">
        <v>43.745000000000012</v>
      </c>
      <c r="J222" s="38">
        <v>1199.5049999999983</v>
      </c>
      <c r="K222" s="38"/>
      <c r="L222" s="38"/>
      <c r="M222" s="38">
        <v>295</v>
      </c>
      <c r="N222" s="38">
        <v>683.05299999999988</v>
      </c>
      <c r="O222" s="38">
        <v>1.4999999999999999E-2</v>
      </c>
      <c r="P222" s="38">
        <v>4.43</v>
      </c>
      <c r="Q222" s="38"/>
      <c r="R222" s="38">
        <v>34.758000000000003</v>
      </c>
      <c r="S222" s="38">
        <v>477.00799999999998</v>
      </c>
    </row>
    <row r="223" spans="1:19" x14ac:dyDescent="0.25">
      <c r="A223" s="19">
        <v>2016</v>
      </c>
      <c r="B223" s="20">
        <v>150203</v>
      </c>
      <c r="C223" s="21">
        <v>0</v>
      </c>
      <c r="D223" s="22" t="s">
        <v>409</v>
      </c>
      <c r="E223" s="22" t="s">
        <v>97</v>
      </c>
      <c r="F223" s="22" t="s">
        <v>98</v>
      </c>
      <c r="G223" s="45">
        <v>106.91799999999999</v>
      </c>
      <c r="H223" s="24">
        <v>252.399</v>
      </c>
      <c r="I223" s="24">
        <v>183.51000000000002</v>
      </c>
      <c r="J223" s="24">
        <v>435.90899999999999</v>
      </c>
      <c r="K223" s="24">
        <v>84.277000000000001</v>
      </c>
      <c r="L223" s="24"/>
      <c r="M223" s="24">
        <v>284.23400000000004</v>
      </c>
      <c r="N223" s="24">
        <v>23.207000000000001</v>
      </c>
      <c r="O223" s="24"/>
      <c r="P223" s="24"/>
      <c r="Q223" s="24"/>
      <c r="R223" s="24">
        <v>27.71</v>
      </c>
      <c r="S223" s="23">
        <v>123.399</v>
      </c>
    </row>
    <row r="224" spans="1:19" x14ac:dyDescent="0.25">
      <c r="A224" s="19">
        <v>2016</v>
      </c>
      <c r="B224" s="20">
        <v>160103</v>
      </c>
      <c r="C224" s="21">
        <v>0</v>
      </c>
      <c r="D224" s="22" t="s">
        <v>410</v>
      </c>
      <c r="E224" s="22" t="s">
        <v>193</v>
      </c>
      <c r="F224" s="22" t="s">
        <v>411</v>
      </c>
      <c r="G224" s="24">
        <v>5312.6500000000005</v>
      </c>
      <c r="H224" s="23">
        <v>20062.738999999987</v>
      </c>
      <c r="I224" s="23">
        <v>450.08900000000011</v>
      </c>
      <c r="J224" s="23">
        <v>20512.827999999987</v>
      </c>
      <c r="K224" s="23"/>
      <c r="L224" s="23"/>
      <c r="M224" s="23">
        <v>7105.9769999999999</v>
      </c>
      <c r="N224" s="23"/>
      <c r="O224" s="23">
        <v>0.57099999999999995</v>
      </c>
      <c r="P224" s="23">
        <v>11684.032999999999</v>
      </c>
      <c r="Q224" s="23">
        <v>41.499000000000002</v>
      </c>
      <c r="R224" s="23">
        <v>435.01100000000002</v>
      </c>
      <c r="S224" s="23">
        <v>6556.93</v>
      </c>
    </row>
    <row r="225" spans="1:19" x14ac:dyDescent="0.25">
      <c r="A225" s="33">
        <v>2016</v>
      </c>
      <c r="B225" s="34">
        <v>160104</v>
      </c>
      <c r="C225" s="35">
        <v>1</v>
      </c>
      <c r="D225" s="36" t="s">
        <v>412</v>
      </c>
      <c r="E225" s="36" t="s">
        <v>293</v>
      </c>
      <c r="F225" s="36" t="s">
        <v>294</v>
      </c>
      <c r="G225" s="37">
        <v>1900.1649999999993</v>
      </c>
      <c r="H225" s="38">
        <v>25280.15500000001</v>
      </c>
      <c r="I225" s="38"/>
      <c r="J225" s="38">
        <v>25280.15500000001</v>
      </c>
      <c r="K225" s="38"/>
      <c r="L225" s="38"/>
      <c r="M225" s="38"/>
      <c r="N225" s="38"/>
      <c r="O225" s="38"/>
      <c r="P225" s="38"/>
      <c r="Q225" s="38"/>
      <c r="R225" s="38">
        <v>25227.292999999998</v>
      </c>
      <c r="S225" s="38">
        <v>1964.2830000000004</v>
      </c>
    </row>
    <row r="226" spans="1:19" x14ac:dyDescent="0.25">
      <c r="A226" s="53">
        <v>2016</v>
      </c>
      <c r="B226" s="34">
        <v>160106</v>
      </c>
      <c r="C226" s="35">
        <v>0</v>
      </c>
      <c r="D226" s="36" t="s">
        <v>413</v>
      </c>
      <c r="E226" s="36" t="s">
        <v>293</v>
      </c>
      <c r="F226" s="36" t="s">
        <v>294</v>
      </c>
      <c r="G226" s="54">
        <v>693.07600000000002</v>
      </c>
      <c r="H226" s="55">
        <v>4369.8129999999983</v>
      </c>
      <c r="I226" s="55">
        <v>2647.6590000000001</v>
      </c>
      <c r="J226" s="55">
        <v>7017.4719999999988</v>
      </c>
      <c r="K226" s="55"/>
      <c r="L226" s="55"/>
      <c r="M226" s="55">
        <v>322.25</v>
      </c>
      <c r="N226" s="55"/>
      <c r="O226" s="55"/>
      <c r="P226" s="55"/>
      <c r="Q226" s="55"/>
      <c r="R226" s="55">
        <v>5962.4950000000017</v>
      </c>
      <c r="S226" s="55">
        <v>1372.2359999999999</v>
      </c>
    </row>
    <row r="227" spans="1:19" x14ac:dyDescent="0.25">
      <c r="A227" s="33">
        <v>2016</v>
      </c>
      <c r="B227" s="34">
        <v>160107</v>
      </c>
      <c r="C227" s="35">
        <v>1</v>
      </c>
      <c r="D227" s="42" t="s">
        <v>414</v>
      </c>
      <c r="E227" s="42" t="s">
        <v>194</v>
      </c>
      <c r="F227" s="42" t="s">
        <v>195</v>
      </c>
      <c r="G227" s="37">
        <v>289.76199999999977</v>
      </c>
      <c r="H227" s="37">
        <v>478.24000000000075</v>
      </c>
      <c r="I227" s="37">
        <v>6.3679999999999914</v>
      </c>
      <c r="J227" s="37">
        <v>484.60800000000074</v>
      </c>
      <c r="K227" s="37"/>
      <c r="L227" s="37"/>
      <c r="M227" s="37"/>
      <c r="N227" s="37">
        <v>0.57899999999999996</v>
      </c>
      <c r="O227" s="37">
        <v>8.0000000000000002E-3</v>
      </c>
      <c r="P227" s="37">
        <v>172.60900000000001</v>
      </c>
      <c r="Q227" s="37"/>
      <c r="R227" s="37">
        <v>345.32499999999999</v>
      </c>
      <c r="S227" s="37">
        <v>255.95199999999986</v>
      </c>
    </row>
    <row r="228" spans="1:19" x14ac:dyDescent="0.25">
      <c r="A228" s="19">
        <v>2016</v>
      </c>
      <c r="B228" s="20">
        <v>160108</v>
      </c>
      <c r="C228" s="21">
        <v>1</v>
      </c>
      <c r="D228" s="22" t="s">
        <v>196</v>
      </c>
      <c r="E228" s="22" t="s">
        <v>194</v>
      </c>
      <c r="F228" s="22" t="s">
        <v>195</v>
      </c>
      <c r="G228" s="24">
        <v>0.40799999999999997</v>
      </c>
      <c r="H228" s="23"/>
      <c r="I228" s="23">
        <v>2E-3</v>
      </c>
      <c r="J228" s="23">
        <v>2E-3</v>
      </c>
      <c r="K228" s="23"/>
      <c r="L228" s="23"/>
      <c r="M228" s="23"/>
      <c r="N228" s="23"/>
      <c r="O228" s="23"/>
      <c r="P228" s="23"/>
      <c r="Q228" s="23"/>
      <c r="R228" s="23"/>
      <c r="S228" s="23">
        <v>0.41</v>
      </c>
    </row>
    <row r="229" spans="1:19" x14ac:dyDescent="0.25">
      <c r="A229" s="19">
        <v>2016</v>
      </c>
      <c r="B229" s="20">
        <v>160110</v>
      </c>
      <c r="C229" s="21">
        <v>1</v>
      </c>
      <c r="D229" s="22" t="s">
        <v>415</v>
      </c>
      <c r="E229" s="22" t="s">
        <v>194</v>
      </c>
      <c r="F229" s="22" t="s">
        <v>195</v>
      </c>
      <c r="G229" s="24">
        <v>8.2000000000000003E-2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>
        <v>8.2000000000000003E-2</v>
      </c>
    </row>
    <row r="230" spans="1:19" x14ac:dyDescent="0.25">
      <c r="A230" s="33">
        <v>2016</v>
      </c>
      <c r="B230" s="34">
        <v>160111</v>
      </c>
      <c r="C230" s="35">
        <v>1</v>
      </c>
      <c r="D230" s="36" t="s">
        <v>295</v>
      </c>
      <c r="E230" s="36" t="s">
        <v>95</v>
      </c>
      <c r="F230" s="36" t="s">
        <v>96</v>
      </c>
      <c r="G230" s="37">
        <v>2.8210000000000006</v>
      </c>
      <c r="H230" s="38">
        <v>0.32400000000000001</v>
      </c>
      <c r="I230" s="38">
        <v>3.1E-2</v>
      </c>
      <c r="J230" s="38">
        <v>0.35499999999999998</v>
      </c>
      <c r="K230" s="38"/>
      <c r="L230" s="38"/>
      <c r="M230" s="38"/>
      <c r="N230" s="38"/>
      <c r="O230" s="38"/>
      <c r="P230" s="38"/>
      <c r="Q230" s="38"/>
      <c r="R230" s="38"/>
      <c r="S230" s="38">
        <v>3.177</v>
      </c>
    </row>
    <row r="231" spans="1:19" x14ac:dyDescent="0.25">
      <c r="A231" s="19">
        <v>2016</v>
      </c>
      <c r="B231" s="20">
        <v>160112</v>
      </c>
      <c r="C231" s="21">
        <v>0</v>
      </c>
      <c r="D231" s="22" t="s">
        <v>416</v>
      </c>
      <c r="E231" s="22" t="s">
        <v>194</v>
      </c>
      <c r="F231" s="22" t="s">
        <v>195</v>
      </c>
      <c r="G231" s="45">
        <v>6.1749999999999998</v>
      </c>
      <c r="H231" s="24">
        <v>143.41700000000003</v>
      </c>
      <c r="I231" s="24">
        <v>1.831</v>
      </c>
      <c r="J231" s="24">
        <v>145.24800000000002</v>
      </c>
      <c r="K231" s="24">
        <v>93.72</v>
      </c>
      <c r="L231" s="24"/>
      <c r="M231" s="24">
        <v>8.0000000000000002E-3</v>
      </c>
      <c r="N231" s="24"/>
      <c r="O231" s="24">
        <v>3.0000000000000001E-3</v>
      </c>
      <c r="P231" s="24"/>
      <c r="Q231" s="24"/>
      <c r="R231" s="24">
        <v>52.643999999999998</v>
      </c>
      <c r="S231" s="24">
        <v>5.0510000000000002</v>
      </c>
    </row>
    <row r="232" spans="1:19" x14ac:dyDescent="0.25">
      <c r="A232" s="33">
        <v>2016</v>
      </c>
      <c r="B232" s="34">
        <v>160113</v>
      </c>
      <c r="C232" s="35">
        <v>1</v>
      </c>
      <c r="D232" s="36" t="s">
        <v>296</v>
      </c>
      <c r="E232" s="36" t="s">
        <v>57</v>
      </c>
      <c r="F232" s="36" t="s">
        <v>58</v>
      </c>
      <c r="G232" s="37">
        <v>6.2819999999999965</v>
      </c>
      <c r="H232" s="38">
        <v>4.4520000000000088</v>
      </c>
      <c r="I232" s="38">
        <v>1.7899999999999978</v>
      </c>
      <c r="J232" s="38">
        <v>6.2420000000000062</v>
      </c>
      <c r="K232" s="38"/>
      <c r="L232" s="38"/>
      <c r="M232" s="38">
        <v>5.8</v>
      </c>
      <c r="N232" s="38"/>
      <c r="O232" s="38">
        <v>3.0000000000000001E-3</v>
      </c>
      <c r="P232" s="38"/>
      <c r="Q232" s="38"/>
      <c r="R232" s="38">
        <v>5.1000000000000004E-2</v>
      </c>
      <c r="S232" s="38">
        <v>6.6699999999999955</v>
      </c>
    </row>
    <row r="233" spans="1:19" x14ac:dyDescent="0.25">
      <c r="A233" s="33">
        <v>2016</v>
      </c>
      <c r="B233" s="34">
        <v>160114</v>
      </c>
      <c r="C233" s="35">
        <v>1</v>
      </c>
      <c r="D233" s="36" t="s">
        <v>417</v>
      </c>
      <c r="E233" s="36" t="s">
        <v>57</v>
      </c>
      <c r="F233" s="36" t="s">
        <v>58</v>
      </c>
      <c r="G233" s="37">
        <v>72.420999999999992</v>
      </c>
      <c r="H233" s="38">
        <v>157.92900000000012</v>
      </c>
      <c r="I233" s="38">
        <v>19.334999999999994</v>
      </c>
      <c r="J233" s="38">
        <v>177.26400000000012</v>
      </c>
      <c r="K233" s="38"/>
      <c r="L233" s="38"/>
      <c r="M233" s="38">
        <v>86</v>
      </c>
      <c r="N233" s="38">
        <v>31.24</v>
      </c>
      <c r="O233" s="38">
        <v>8.0000000000000002E-3</v>
      </c>
      <c r="P233" s="38">
        <v>58.8</v>
      </c>
      <c r="Q233" s="38"/>
      <c r="R233" s="38">
        <v>1.8719999999999999</v>
      </c>
      <c r="S233" s="38">
        <v>71.764999999999986</v>
      </c>
    </row>
    <row r="234" spans="1:19" x14ac:dyDescent="0.25">
      <c r="A234" s="53">
        <v>2016</v>
      </c>
      <c r="B234" s="34">
        <v>160115</v>
      </c>
      <c r="C234" s="35">
        <v>0</v>
      </c>
      <c r="D234" s="36" t="s">
        <v>418</v>
      </c>
      <c r="E234" s="36" t="s">
        <v>57</v>
      </c>
      <c r="F234" s="36" t="s">
        <v>58</v>
      </c>
      <c r="G234" s="54">
        <v>0.876</v>
      </c>
      <c r="H234" s="55"/>
      <c r="I234" s="55">
        <v>1.8000000000000002E-2</v>
      </c>
      <c r="J234" s="55">
        <v>1.8000000000000002E-2</v>
      </c>
      <c r="K234" s="55"/>
      <c r="L234" s="55"/>
      <c r="M234" s="55"/>
      <c r="N234" s="55"/>
      <c r="O234" s="55"/>
      <c r="P234" s="55"/>
      <c r="Q234" s="55"/>
      <c r="R234" s="55"/>
      <c r="S234" s="55">
        <v>0.89400000000000002</v>
      </c>
    </row>
    <row r="235" spans="1:19" x14ac:dyDescent="0.25">
      <c r="A235" s="19">
        <v>2016</v>
      </c>
      <c r="B235" s="20">
        <v>160116</v>
      </c>
      <c r="C235" s="21">
        <v>0</v>
      </c>
      <c r="D235" s="22" t="s">
        <v>197</v>
      </c>
      <c r="E235" s="22" t="s">
        <v>194</v>
      </c>
      <c r="F235" s="22" t="s">
        <v>195</v>
      </c>
      <c r="G235" s="23">
        <v>0.309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>
        <v>0.309</v>
      </c>
    </row>
    <row r="236" spans="1:19" x14ac:dyDescent="0.25">
      <c r="A236" s="51">
        <v>2016</v>
      </c>
      <c r="B236" s="20">
        <v>160117</v>
      </c>
      <c r="C236" s="21">
        <v>0</v>
      </c>
      <c r="D236" s="22" t="s">
        <v>198</v>
      </c>
      <c r="E236" s="22" t="s">
        <v>184</v>
      </c>
      <c r="F236" s="22" t="s">
        <v>185</v>
      </c>
      <c r="G236" s="50">
        <v>28808.33299999997</v>
      </c>
      <c r="H236" s="52">
        <v>87720.586000000636</v>
      </c>
      <c r="I236" s="52">
        <v>18448.092999999993</v>
      </c>
      <c r="J236" s="52">
        <v>106168.67900000063</v>
      </c>
      <c r="K236" s="52"/>
      <c r="L236" s="52"/>
      <c r="M236" s="52">
        <v>51339.39899999999</v>
      </c>
      <c r="N236" s="52"/>
      <c r="O236" s="52"/>
      <c r="P236" s="52">
        <v>43892.197</v>
      </c>
      <c r="Q236" s="52"/>
      <c r="R236" s="52">
        <v>5552.8929999999464</v>
      </c>
      <c r="S236" s="52">
        <v>34423.057000000015</v>
      </c>
    </row>
    <row r="237" spans="1:19" x14ac:dyDescent="0.25">
      <c r="A237" s="51">
        <v>2016</v>
      </c>
      <c r="B237" s="20">
        <v>160118</v>
      </c>
      <c r="C237" s="21">
        <v>0</v>
      </c>
      <c r="D237" s="22" t="s">
        <v>199</v>
      </c>
      <c r="E237" s="22" t="s">
        <v>188</v>
      </c>
      <c r="F237" s="22" t="s">
        <v>189</v>
      </c>
      <c r="G237" s="50">
        <v>802.70199999999886</v>
      </c>
      <c r="H237" s="52">
        <v>2778.7530000000006</v>
      </c>
      <c r="I237" s="52">
        <v>1278.1680000000001</v>
      </c>
      <c r="J237" s="52">
        <v>4056.9210000000007</v>
      </c>
      <c r="K237" s="52"/>
      <c r="L237" s="52"/>
      <c r="M237" s="52">
        <v>2133.6489999999999</v>
      </c>
      <c r="N237" s="52"/>
      <c r="O237" s="52"/>
      <c r="P237" s="52">
        <v>359.26299999999998</v>
      </c>
      <c r="Q237" s="52"/>
      <c r="R237" s="52">
        <v>1280.0459999999998</v>
      </c>
      <c r="S237" s="52">
        <v>1073.4789999999994</v>
      </c>
    </row>
    <row r="238" spans="1:19" x14ac:dyDescent="0.25">
      <c r="A238" s="19">
        <v>2016</v>
      </c>
      <c r="B238" s="20">
        <v>160119</v>
      </c>
      <c r="C238" s="21">
        <v>0</v>
      </c>
      <c r="D238" s="22" t="s">
        <v>103</v>
      </c>
      <c r="E238" s="22" t="s">
        <v>30</v>
      </c>
      <c r="F238" s="22" t="s">
        <v>31</v>
      </c>
      <c r="G238" s="45">
        <v>353.24999999999989</v>
      </c>
      <c r="H238" s="23">
        <v>1571.5749999999985</v>
      </c>
      <c r="I238" s="23">
        <v>537.26000000000022</v>
      </c>
      <c r="J238" s="23">
        <v>2108.8349999999987</v>
      </c>
      <c r="K238" s="23">
        <v>900.923</v>
      </c>
      <c r="L238" s="23"/>
      <c r="M238" s="23">
        <v>2.0530000000000008</v>
      </c>
      <c r="N238" s="23">
        <v>13.119</v>
      </c>
      <c r="O238" s="23">
        <v>0.221</v>
      </c>
      <c r="P238" s="23">
        <v>52.364249999999998</v>
      </c>
      <c r="Q238" s="23"/>
      <c r="R238" s="23">
        <v>780.19475</v>
      </c>
      <c r="S238" s="23">
        <v>712.74500000000012</v>
      </c>
    </row>
    <row r="239" spans="1:19" x14ac:dyDescent="0.25">
      <c r="A239" s="19">
        <v>2016</v>
      </c>
      <c r="B239" s="20">
        <v>160120</v>
      </c>
      <c r="C239" s="21">
        <v>0</v>
      </c>
      <c r="D239" s="22" t="s">
        <v>99</v>
      </c>
      <c r="E239" s="22" t="s">
        <v>72</v>
      </c>
      <c r="F239" s="22" t="s">
        <v>73</v>
      </c>
      <c r="G239" s="45">
        <v>58.442000000000021</v>
      </c>
      <c r="H239" s="23">
        <v>1675.308</v>
      </c>
      <c r="I239" s="23">
        <v>28.451000000000008</v>
      </c>
      <c r="J239" s="23">
        <v>1703.759</v>
      </c>
      <c r="K239" s="23">
        <v>1580.5129999999999</v>
      </c>
      <c r="L239" s="23"/>
      <c r="M239" s="23">
        <v>113.53100000000001</v>
      </c>
      <c r="N239" s="23"/>
      <c r="O239" s="23"/>
      <c r="P239" s="23"/>
      <c r="Q239" s="23"/>
      <c r="R239" s="23">
        <v>0.107</v>
      </c>
      <c r="S239" s="23">
        <v>67.974000000000018</v>
      </c>
    </row>
    <row r="240" spans="1:19" x14ac:dyDescent="0.25">
      <c r="A240" s="33">
        <v>2016</v>
      </c>
      <c r="B240" s="34">
        <v>160121</v>
      </c>
      <c r="C240" s="35">
        <v>1</v>
      </c>
      <c r="D240" s="42" t="s">
        <v>419</v>
      </c>
      <c r="E240" s="42" t="s">
        <v>194</v>
      </c>
      <c r="F240" s="42" t="s">
        <v>195</v>
      </c>
      <c r="G240" s="37">
        <v>556.67699999999991</v>
      </c>
      <c r="H240" s="37">
        <v>1060.1829999999998</v>
      </c>
      <c r="I240" s="37">
        <v>53.290000000000013</v>
      </c>
      <c r="J240" s="37">
        <v>1113.4729999999997</v>
      </c>
      <c r="K240" s="37"/>
      <c r="L240" s="37"/>
      <c r="M240" s="37"/>
      <c r="N240" s="37">
        <v>61.567</v>
      </c>
      <c r="O240" s="37">
        <v>7.9000000000000015E-2</v>
      </c>
      <c r="P240" s="37">
        <v>595.90800000000002</v>
      </c>
      <c r="Q240" s="37"/>
      <c r="R240" s="37">
        <v>641.65200000000004</v>
      </c>
      <c r="S240" s="37">
        <v>370.91799999999967</v>
      </c>
    </row>
    <row r="241" spans="1:19" x14ac:dyDescent="0.25">
      <c r="A241" s="19">
        <v>2016</v>
      </c>
      <c r="B241" s="20">
        <v>160122</v>
      </c>
      <c r="C241" s="21">
        <v>0</v>
      </c>
      <c r="D241" s="22" t="s">
        <v>200</v>
      </c>
      <c r="E241" s="22" t="s">
        <v>194</v>
      </c>
      <c r="F241" s="22" t="s">
        <v>195</v>
      </c>
      <c r="G241" s="45">
        <v>351.20699999999982</v>
      </c>
      <c r="H241" s="24">
        <v>631.17299999999955</v>
      </c>
      <c r="I241" s="24">
        <v>150.80199999999999</v>
      </c>
      <c r="J241" s="24">
        <v>781.97499999999957</v>
      </c>
      <c r="K241" s="24"/>
      <c r="L241" s="24"/>
      <c r="M241" s="24">
        <v>116.626</v>
      </c>
      <c r="N241" s="24">
        <v>35.479999999999997</v>
      </c>
      <c r="O241" s="24">
        <v>2E-3</v>
      </c>
      <c r="P241" s="24">
        <v>46.353999999999999</v>
      </c>
      <c r="Q241" s="24"/>
      <c r="R241" s="24">
        <v>448.42500000000001</v>
      </c>
      <c r="S241" s="24">
        <v>482.96199999999982</v>
      </c>
    </row>
    <row r="242" spans="1:19" x14ac:dyDescent="0.25">
      <c r="A242" s="19">
        <v>2016</v>
      </c>
      <c r="B242" s="20">
        <v>160199</v>
      </c>
      <c r="C242" s="21">
        <v>0</v>
      </c>
      <c r="D242" s="22" t="s">
        <v>35</v>
      </c>
      <c r="E242" s="22">
        <v>1022</v>
      </c>
      <c r="F242" s="22" t="s">
        <v>36</v>
      </c>
      <c r="G242" s="24">
        <v>2.3839999999999999</v>
      </c>
      <c r="H242" s="23">
        <v>11.631</v>
      </c>
      <c r="I242" s="23">
        <v>5.3810000000000002</v>
      </c>
      <c r="J242" s="23">
        <v>17.012</v>
      </c>
      <c r="K242" s="23">
        <v>10.38</v>
      </c>
      <c r="L242" s="23"/>
      <c r="M242" s="23"/>
      <c r="N242" s="23"/>
      <c r="O242" s="23"/>
      <c r="P242" s="23"/>
      <c r="Q242" s="23"/>
      <c r="R242" s="23"/>
      <c r="S242" s="23">
        <v>9.016</v>
      </c>
    </row>
    <row r="243" spans="1:19" x14ac:dyDescent="0.25">
      <c r="A243" s="33">
        <v>2016</v>
      </c>
      <c r="B243" s="34">
        <v>160209</v>
      </c>
      <c r="C243" s="35">
        <v>1</v>
      </c>
      <c r="D243" s="36" t="s">
        <v>420</v>
      </c>
      <c r="E243" s="36" t="s">
        <v>297</v>
      </c>
      <c r="F243" s="36" t="s">
        <v>298</v>
      </c>
      <c r="G243" s="37">
        <v>169.81700000000001</v>
      </c>
      <c r="H243" s="38">
        <v>8.1300000000000026</v>
      </c>
      <c r="I243" s="38">
        <v>1.3279999999999998</v>
      </c>
      <c r="J243" s="38">
        <v>9.458000000000002</v>
      </c>
      <c r="K243" s="38"/>
      <c r="L243" s="38"/>
      <c r="M243" s="38"/>
      <c r="N243" s="38"/>
      <c r="O243" s="38"/>
      <c r="P243" s="38"/>
      <c r="Q243" s="38"/>
      <c r="R243" s="38">
        <v>67.52</v>
      </c>
      <c r="S243" s="38">
        <v>111.755</v>
      </c>
    </row>
    <row r="244" spans="1:19" x14ac:dyDescent="0.25">
      <c r="A244" s="19">
        <v>2016</v>
      </c>
      <c r="B244" s="20">
        <v>160211</v>
      </c>
      <c r="C244" s="21">
        <v>1</v>
      </c>
      <c r="D244" s="22" t="s">
        <v>201</v>
      </c>
      <c r="E244" s="22" t="s">
        <v>202</v>
      </c>
      <c r="F244" s="22" t="s">
        <v>203</v>
      </c>
      <c r="G244" s="24">
        <v>5.17</v>
      </c>
      <c r="H244" s="23">
        <v>6.1959999999999997</v>
      </c>
      <c r="I244" s="23"/>
      <c r="J244" s="23">
        <v>6.1959999999999997</v>
      </c>
      <c r="K244" s="23"/>
      <c r="L244" s="23"/>
      <c r="M244" s="23"/>
      <c r="N244" s="23"/>
      <c r="O244" s="23"/>
      <c r="P244" s="23">
        <v>6.0039999999999996</v>
      </c>
      <c r="Q244" s="23"/>
      <c r="R244" s="23"/>
      <c r="S244" s="23">
        <v>5.3620000000000001</v>
      </c>
    </row>
    <row r="245" spans="1:19" x14ac:dyDescent="0.25">
      <c r="A245" s="19">
        <v>2016</v>
      </c>
      <c r="B245" s="20">
        <v>160213</v>
      </c>
      <c r="C245" s="21">
        <v>1</v>
      </c>
      <c r="D245" s="22" t="s">
        <v>421</v>
      </c>
      <c r="E245" s="22" t="s">
        <v>204</v>
      </c>
      <c r="F245" s="22" t="s">
        <v>205</v>
      </c>
      <c r="G245" s="24">
        <v>8.2170000000000005</v>
      </c>
      <c r="H245" s="23">
        <v>9.1519999999999992</v>
      </c>
      <c r="I245" s="23"/>
      <c r="J245" s="23">
        <v>9.1519999999999992</v>
      </c>
      <c r="K245" s="23"/>
      <c r="L245" s="23"/>
      <c r="M245" s="23"/>
      <c r="N245" s="23"/>
      <c r="O245" s="23"/>
      <c r="P245" s="23"/>
      <c r="Q245" s="23"/>
      <c r="R245" s="23">
        <v>0.55400000000000005</v>
      </c>
      <c r="S245" s="23">
        <v>16.815000000000001</v>
      </c>
    </row>
    <row r="246" spans="1:19" x14ac:dyDescent="0.25">
      <c r="A246" s="68">
        <v>2016</v>
      </c>
      <c r="B246" s="20">
        <v>160214</v>
      </c>
      <c r="C246" s="21">
        <v>0</v>
      </c>
      <c r="D246" s="22" t="s">
        <v>422</v>
      </c>
      <c r="E246" s="22" t="s">
        <v>204</v>
      </c>
      <c r="F246" s="22" t="s">
        <v>205</v>
      </c>
      <c r="G246" s="73">
        <v>125.62899999999996</v>
      </c>
      <c r="H246" s="71">
        <v>1295.5890000000004</v>
      </c>
      <c r="I246" s="71">
        <v>95.896000000000001</v>
      </c>
      <c r="J246" s="71">
        <v>1391.4850000000004</v>
      </c>
      <c r="K246" s="71"/>
      <c r="L246" s="71"/>
      <c r="M246" s="71">
        <v>274.053</v>
      </c>
      <c r="N246" s="71"/>
      <c r="O246" s="71"/>
      <c r="P246" s="71">
        <v>33.216000000000001</v>
      </c>
      <c r="Q246" s="71"/>
      <c r="R246" s="71">
        <v>1069.28</v>
      </c>
      <c r="S246" s="71">
        <v>140.56699999999998</v>
      </c>
    </row>
    <row r="247" spans="1:19" x14ac:dyDescent="0.25">
      <c r="A247" s="19">
        <v>2016</v>
      </c>
      <c r="B247" s="20">
        <v>160215</v>
      </c>
      <c r="C247" s="21">
        <v>1</v>
      </c>
      <c r="D247" s="22" t="s">
        <v>206</v>
      </c>
      <c r="E247" s="22" t="s">
        <v>194</v>
      </c>
      <c r="F247" s="22" t="s">
        <v>195</v>
      </c>
      <c r="G247" s="24">
        <v>36.069000000000003</v>
      </c>
      <c r="H247" s="23">
        <v>30.442000000000007</v>
      </c>
      <c r="I247" s="23">
        <v>529.91600000000005</v>
      </c>
      <c r="J247" s="23">
        <v>560.35800000000006</v>
      </c>
      <c r="K247" s="23"/>
      <c r="L247" s="23"/>
      <c r="M247" s="23">
        <v>6.4880000000000004</v>
      </c>
      <c r="N247" s="23">
        <v>24.646000000000001</v>
      </c>
      <c r="O247" s="23"/>
      <c r="P247" s="23">
        <v>507.512</v>
      </c>
      <c r="Q247" s="23"/>
      <c r="R247" s="23">
        <v>5.4610000000000003</v>
      </c>
      <c r="S247" s="23">
        <v>52.317999999999998</v>
      </c>
    </row>
    <row r="248" spans="1:19" x14ac:dyDescent="0.25">
      <c r="A248" s="19">
        <v>2016</v>
      </c>
      <c r="B248" s="20">
        <v>160216</v>
      </c>
      <c r="C248" s="21">
        <v>0</v>
      </c>
      <c r="D248" s="22" t="s">
        <v>423</v>
      </c>
      <c r="E248" s="22" t="s">
        <v>194</v>
      </c>
      <c r="F248" s="22" t="s">
        <v>195</v>
      </c>
      <c r="G248" s="45">
        <v>882.7</v>
      </c>
      <c r="H248" s="23">
        <v>1007.6750000000002</v>
      </c>
      <c r="I248" s="23">
        <v>3939.67</v>
      </c>
      <c r="J248" s="23">
        <v>4947.3450000000003</v>
      </c>
      <c r="K248" s="23"/>
      <c r="L248" s="23"/>
      <c r="M248" s="23">
        <v>3171.4459999999999</v>
      </c>
      <c r="N248" s="23"/>
      <c r="O248" s="23"/>
      <c r="P248" s="23"/>
      <c r="Q248" s="23"/>
      <c r="R248" s="23">
        <v>1381.5650000000001</v>
      </c>
      <c r="S248" s="23">
        <v>1276.6460000000002</v>
      </c>
    </row>
    <row r="249" spans="1:19" x14ac:dyDescent="0.25">
      <c r="A249" s="19">
        <v>2016</v>
      </c>
      <c r="B249" s="20">
        <v>160303</v>
      </c>
      <c r="C249" s="21">
        <v>1</v>
      </c>
      <c r="D249" s="22" t="s">
        <v>424</v>
      </c>
      <c r="E249" s="22" t="s">
        <v>44</v>
      </c>
      <c r="F249" s="22" t="s">
        <v>36</v>
      </c>
      <c r="G249" s="24">
        <v>109.18599999999999</v>
      </c>
      <c r="H249" s="23">
        <v>4.6990000000000016</v>
      </c>
      <c r="I249" s="23">
        <v>14.548999999999999</v>
      </c>
      <c r="J249" s="23">
        <v>19.248000000000001</v>
      </c>
      <c r="K249" s="23"/>
      <c r="L249" s="23"/>
      <c r="M249" s="23">
        <v>17.977</v>
      </c>
      <c r="N249" s="23">
        <v>1.9159999999999999</v>
      </c>
      <c r="O249" s="23"/>
      <c r="P249" s="23"/>
      <c r="Q249" s="23"/>
      <c r="R249" s="23"/>
      <c r="S249" s="23">
        <v>108.541</v>
      </c>
    </row>
    <row r="250" spans="1:19" x14ac:dyDescent="0.25">
      <c r="A250" s="51">
        <v>2016</v>
      </c>
      <c r="B250" s="20">
        <v>160304</v>
      </c>
      <c r="C250" s="21">
        <v>0</v>
      </c>
      <c r="D250" s="22" t="s">
        <v>425</v>
      </c>
      <c r="E250" s="22" t="s">
        <v>44</v>
      </c>
      <c r="F250" s="22" t="s">
        <v>36</v>
      </c>
      <c r="G250" s="50">
        <v>107.97499999999999</v>
      </c>
      <c r="H250" s="52">
        <v>7911.5389999999998</v>
      </c>
      <c r="I250" s="52"/>
      <c r="J250" s="52">
        <v>7911.5389999999998</v>
      </c>
      <c r="K250" s="52"/>
      <c r="L250" s="52"/>
      <c r="M250" s="52"/>
      <c r="N250" s="52"/>
      <c r="O250" s="52"/>
      <c r="P250" s="52">
        <v>7670.3</v>
      </c>
      <c r="Q250" s="52"/>
      <c r="R250" s="52"/>
      <c r="S250" s="52">
        <v>347.214</v>
      </c>
    </row>
    <row r="251" spans="1:19" x14ac:dyDescent="0.25">
      <c r="A251" s="19">
        <v>2016</v>
      </c>
      <c r="B251" s="20">
        <v>160305</v>
      </c>
      <c r="C251" s="21">
        <v>1</v>
      </c>
      <c r="D251" s="22" t="s">
        <v>426</v>
      </c>
      <c r="E251" s="22" t="s">
        <v>44</v>
      </c>
      <c r="F251" s="22" t="s">
        <v>36</v>
      </c>
      <c r="G251" s="24">
        <v>69.915999999999997</v>
      </c>
      <c r="H251" s="23">
        <v>32.948999999999998</v>
      </c>
      <c r="I251" s="23">
        <v>4.4989999999999997</v>
      </c>
      <c r="J251" s="23">
        <v>37.448</v>
      </c>
      <c r="K251" s="23"/>
      <c r="L251" s="23"/>
      <c r="M251" s="23">
        <v>5.23</v>
      </c>
      <c r="N251" s="23">
        <v>20.68</v>
      </c>
      <c r="O251" s="23"/>
      <c r="P251" s="23"/>
      <c r="Q251" s="23"/>
      <c r="R251" s="23">
        <v>1.34</v>
      </c>
      <c r="S251" s="23">
        <v>80.114000000000004</v>
      </c>
    </row>
    <row r="252" spans="1:19" x14ac:dyDescent="0.25">
      <c r="A252" s="19">
        <v>2016</v>
      </c>
      <c r="B252" s="20">
        <v>160306</v>
      </c>
      <c r="C252" s="21">
        <v>0</v>
      </c>
      <c r="D252" s="22" t="s">
        <v>427</v>
      </c>
      <c r="E252" s="22" t="s">
        <v>44</v>
      </c>
      <c r="F252" s="22" t="s">
        <v>36</v>
      </c>
      <c r="G252" s="45">
        <v>9.8079999999999998</v>
      </c>
      <c r="H252" s="23">
        <v>788.24399999999991</v>
      </c>
      <c r="I252" s="23"/>
      <c r="J252" s="23">
        <v>788.24399999999991</v>
      </c>
      <c r="K252" s="23">
        <v>49.972000000000001</v>
      </c>
      <c r="L252" s="23"/>
      <c r="M252" s="23"/>
      <c r="N252" s="23">
        <v>502.14699999999999</v>
      </c>
      <c r="O252" s="23"/>
      <c r="P252" s="23">
        <v>210.67800000000003</v>
      </c>
      <c r="Q252" s="23"/>
      <c r="R252" s="23">
        <v>0.61799999999999999</v>
      </c>
      <c r="S252" s="23">
        <v>34.637</v>
      </c>
    </row>
    <row r="253" spans="1:19" x14ac:dyDescent="0.25">
      <c r="A253" s="19">
        <v>2016</v>
      </c>
      <c r="B253" s="20">
        <v>160504</v>
      </c>
      <c r="C253" s="21">
        <v>1</v>
      </c>
      <c r="D253" s="22" t="s">
        <v>428</v>
      </c>
      <c r="E253" s="22" t="s">
        <v>57</v>
      </c>
      <c r="F253" s="22" t="s">
        <v>58</v>
      </c>
      <c r="G253" s="24">
        <v>8.5999999999999993E-2</v>
      </c>
      <c r="H253" s="23"/>
      <c r="I253" s="23"/>
      <c r="J253" s="23">
        <v>0</v>
      </c>
      <c r="K253" s="23"/>
      <c r="L253" s="23"/>
      <c r="M253" s="23"/>
      <c r="N253" s="23"/>
      <c r="O253" s="23"/>
      <c r="P253" s="23"/>
      <c r="Q253" s="23"/>
      <c r="R253" s="23"/>
      <c r="S253" s="23">
        <v>8.5999999999999993E-2</v>
      </c>
    </row>
    <row r="254" spans="1:19" x14ac:dyDescent="0.25">
      <c r="A254" s="19">
        <v>2016</v>
      </c>
      <c r="B254" s="20">
        <v>160506</v>
      </c>
      <c r="C254" s="21">
        <v>1</v>
      </c>
      <c r="D254" s="22" t="s">
        <v>429</v>
      </c>
      <c r="E254" s="22" t="s">
        <v>299</v>
      </c>
      <c r="F254" s="22" t="s">
        <v>300</v>
      </c>
      <c r="G254" s="24">
        <v>302.90500000000003</v>
      </c>
      <c r="H254" s="23">
        <v>104.16099999999994</v>
      </c>
      <c r="I254" s="23">
        <v>30.463000000000001</v>
      </c>
      <c r="J254" s="23">
        <v>134.62399999999997</v>
      </c>
      <c r="K254" s="23"/>
      <c r="L254" s="23"/>
      <c r="M254" s="23">
        <v>12.318</v>
      </c>
      <c r="N254" s="23"/>
      <c r="O254" s="23">
        <v>48.976999999999997</v>
      </c>
      <c r="P254" s="23"/>
      <c r="Q254" s="23"/>
      <c r="R254" s="23">
        <v>54.284999999999997</v>
      </c>
      <c r="S254" s="23">
        <v>321.94900000000001</v>
      </c>
    </row>
    <row r="255" spans="1:19" x14ac:dyDescent="0.25">
      <c r="A255" s="19">
        <v>2016</v>
      </c>
      <c r="B255" s="20">
        <v>160507</v>
      </c>
      <c r="C255" s="21">
        <v>1</v>
      </c>
      <c r="D255" s="22" t="s">
        <v>430</v>
      </c>
      <c r="E255" s="22" t="s">
        <v>299</v>
      </c>
      <c r="F255" s="22" t="s">
        <v>300</v>
      </c>
      <c r="G255" s="24">
        <v>62.909000000000006</v>
      </c>
      <c r="H255" s="23">
        <v>16.340000000000003</v>
      </c>
      <c r="I255" s="23">
        <v>0.4</v>
      </c>
      <c r="J255" s="23">
        <v>16.740000000000002</v>
      </c>
      <c r="K255" s="23"/>
      <c r="L255" s="23"/>
      <c r="M255" s="23"/>
      <c r="N255" s="23"/>
      <c r="O255" s="23">
        <v>5.2690000000000001</v>
      </c>
      <c r="P255" s="23"/>
      <c r="Q255" s="23"/>
      <c r="R255" s="23">
        <v>6.0190000000000001</v>
      </c>
      <c r="S255" s="23">
        <v>68.361000000000004</v>
      </c>
    </row>
    <row r="256" spans="1:19" x14ac:dyDescent="0.25">
      <c r="A256" s="19">
        <v>2016</v>
      </c>
      <c r="B256" s="20">
        <v>160508</v>
      </c>
      <c r="C256" s="21">
        <v>1</v>
      </c>
      <c r="D256" s="22" t="s">
        <v>431</v>
      </c>
      <c r="E256" s="22" t="s">
        <v>299</v>
      </c>
      <c r="F256" s="22" t="s">
        <v>300</v>
      </c>
      <c r="G256" s="24">
        <v>53.192</v>
      </c>
      <c r="H256" s="23">
        <v>38.74499999999999</v>
      </c>
      <c r="I256" s="23">
        <v>11.349</v>
      </c>
      <c r="J256" s="23">
        <v>50.093999999999994</v>
      </c>
      <c r="K256" s="23"/>
      <c r="L256" s="23"/>
      <c r="M256" s="23"/>
      <c r="N256" s="23">
        <v>48.529000000000003</v>
      </c>
      <c r="O256" s="23"/>
      <c r="P256" s="23"/>
      <c r="Q256" s="23"/>
      <c r="R256" s="23">
        <v>3.484</v>
      </c>
      <c r="S256" s="23">
        <v>51.272999999999996</v>
      </c>
    </row>
    <row r="257" spans="1:19" x14ac:dyDescent="0.25">
      <c r="A257" s="53">
        <v>2016</v>
      </c>
      <c r="B257" s="34">
        <v>160509</v>
      </c>
      <c r="C257" s="35">
        <v>0</v>
      </c>
      <c r="D257" s="36" t="s">
        <v>432</v>
      </c>
      <c r="E257" s="36" t="s">
        <v>299</v>
      </c>
      <c r="F257" s="36" t="s">
        <v>300</v>
      </c>
      <c r="G257" s="54">
        <v>0</v>
      </c>
      <c r="H257" s="55">
        <v>2.6</v>
      </c>
      <c r="I257" s="55"/>
      <c r="J257" s="55">
        <v>2.6</v>
      </c>
      <c r="K257" s="55"/>
      <c r="L257" s="55"/>
      <c r="M257" s="55"/>
      <c r="N257" s="55"/>
      <c r="O257" s="55"/>
      <c r="P257" s="55"/>
      <c r="Q257" s="55"/>
      <c r="R257" s="55"/>
      <c r="S257" s="55">
        <v>2.6</v>
      </c>
    </row>
    <row r="258" spans="1:19" x14ac:dyDescent="0.25">
      <c r="A258" s="19">
        <v>2016</v>
      </c>
      <c r="B258" s="20">
        <v>160601</v>
      </c>
      <c r="C258" s="21">
        <v>1</v>
      </c>
      <c r="D258" s="22" t="s">
        <v>207</v>
      </c>
      <c r="E258" s="22" t="s">
        <v>208</v>
      </c>
      <c r="F258" s="22" t="s">
        <v>209</v>
      </c>
      <c r="G258" s="24">
        <v>803.12300000000005</v>
      </c>
      <c r="H258" s="23">
        <v>13771.676000000012</v>
      </c>
      <c r="I258" s="23">
        <v>504.202</v>
      </c>
      <c r="J258" s="23">
        <v>14275.878000000012</v>
      </c>
      <c r="K258" s="23"/>
      <c r="L258" s="23"/>
      <c r="M258" s="23">
        <v>398.79200000000003</v>
      </c>
      <c r="N258" s="23"/>
      <c r="O258" s="23"/>
      <c r="P258" s="23"/>
      <c r="Q258" s="23"/>
      <c r="R258" s="23">
        <v>13433.490000000002</v>
      </c>
      <c r="S258" s="23">
        <v>1268.1599999999999</v>
      </c>
    </row>
    <row r="259" spans="1:19" x14ac:dyDescent="0.25">
      <c r="A259" s="19">
        <v>2016</v>
      </c>
      <c r="B259" s="20">
        <v>160602</v>
      </c>
      <c r="C259" s="21">
        <v>1</v>
      </c>
      <c r="D259" s="22" t="s">
        <v>433</v>
      </c>
      <c r="E259" s="22" t="s">
        <v>208</v>
      </c>
      <c r="F259" s="22" t="s">
        <v>209</v>
      </c>
      <c r="G259" s="24">
        <v>27.884</v>
      </c>
      <c r="H259" s="23">
        <v>4.3040000000000003</v>
      </c>
      <c r="I259" s="23"/>
      <c r="J259" s="23">
        <v>4.3040000000000003</v>
      </c>
      <c r="K259" s="23"/>
      <c r="L259" s="23"/>
      <c r="M259" s="23"/>
      <c r="N259" s="23"/>
      <c r="O259" s="23"/>
      <c r="P259" s="23"/>
      <c r="Q259" s="23"/>
      <c r="R259" s="23">
        <v>27.798999999999999</v>
      </c>
      <c r="S259" s="23">
        <v>4.3890000000000002</v>
      </c>
    </row>
    <row r="260" spans="1:19" x14ac:dyDescent="0.25">
      <c r="A260" s="19">
        <v>2016</v>
      </c>
      <c r="B260" s="20">
        <v>160603</v>
      </c>
      <c r="C260" s="21">
        <v>1</v>
      </c>
      <c r="D260" s="22" t="s">
        <v>434</v>
      </c>
      <c r="E260" s="22" t="s">
        <v>208</v>
      </c>
      <c r="F260" s="22" t="s">
        <v>209</v>
      </c>
      <c r="G260" s="24">
        <v>1.2E-2</v>
      </c>
      <c r="H260" s="23">
        <v>1E-3</v>
      </c>
      <c r="I260" s="23"/>
      <c r="J260" s="23">
        <v>1E-3</v>
      </c>
      <c r="K260" s="23"/>
      <c r="L260" s="23"/>
      <c r="M260" s="23"/>
      <c r="N260" s="23"/>
      <c r="O260" s="23"/>
      <c r="P260" s="23"/>
      <c r="Q260" s="23"/>
      <c r="R260" s="23"/>
      <c r="S260" s="23">
        <v>1.2999999999999999E-2</v>
      </c>
    </row>
    <row r="261" spans="1:19" x14ac:dyDescent="0.25">
      <c r="A261" s="19">
        <v>2016</v>
      </c>
      <c r="B261" s="20">
        <v>160604</v>
      </c>
      <c r="C261" s="21">
        <v>0</v>
      </c>
      <c r="D261" s="22" t="s">
        <v>435</v>
      </c>
      <c r="E261" s="22" t="s">
        <v>208</v>
      </c>
      <c r="F261" s="22" t="s">
        <v>209</v>
      </c>
      <c r="G261" s="24">
        <v>2.6959999999999997</v>
      </c>
      <c r="H261" s="23">
        <v>2.1039999999999992</v>
      </c>
      <c r="I261" s="23">
        <v>1.2889999999999999</v>
      </c>
      <c r="J261" s="23">
        <v>3.3929999999999993</v>
      </c>
      <c r="K261" s="23"/>
      <c r="L261" s="23"/>
      <c r="M261" s="23"/>
      <c r="N261" s="23"/>
      <c r="O261" s="23"/>
      <c r="P261" s="23"/>
      <c r="Q261" s="23"/>
      <c r="R261" s="23">
        <v>2.9670000000000001</v>
      </c>
      <c r="S261" s="23">
        <v>3.1219999999999999</v>
      </c>
    </row>
    <row r="262" spans="1:19" x14ac:dyDescent="0.25">
      <c r="A262" s="19">
        <v>2016</v>
      </c>
      <c r="B262" s="20">
        <v>160605</v>
      </c>
      <c r="C262" s="21">
        <v>0</v>
      </c>
      <c r="D262" s="22" t="s">
        <v>210</v>
      </c>
      <c r="E262" s="22" t="s">
        <v>208</v>
      </c>
      <c r="F262" s="22" t="s">
        <v>209</v>
      </c>
      <c r="G262" s="45">
        <v>28.560000000000002</v>
      </c>
      <c r="H262" s="23">
        <v>151.22499999999999</v>
      </c>
      <c r="I262" s="23">
        <v>0.27600000000000002</v>
      </c>
      <c r="J262" s="23">
        <v>151.501</v>
      </c>
      <c r="K262" s="23"/>
      <c r="L262" s="23"/>
      <c r="M262" s="23"/>
      <c r="N262" s="23"/>
      <c r="O262" s="23"/>
      <c r="P262" s="23"/>
      <c r="Q262" s="23"/>
      <c r="R262" s="23">
        <v>145.37899999999999</v>
      </c>
      <c r="S262" s="23">
        <v>34.682000000000002</v>
      </c>
    </row>
    <row r="263" spans="1:19" x14ac:dyDescent="0.25">
      <c r="A263" s="19">
        <v>2016</v>
      </c>
      <c r="B263" s="20">
        <v>160606</v>
      </c>
      <c r="C263" s="21">
        <v>1</v>
      </c>
      <c r="D263" s="22" t="s">
        <v>436</v>
      </c>
      <c r="E263" s="22" t="s">
        <v>129</v>
      </c>
      <c r="F263" s="22" t="s">
        <v>130</v>
      </c>
      <c r="G263" s="24">
        <v>73.965000000000003</v>
      </c>
      <c r="H263" s="23">
        <v>330.33500000000004</v>
      </c>
      <c r="I263" s="23">
        <v>1996.3110000000001</v>
      </c>
      <c r="J263" s="23">
        <v>2326.6460000000002</v>
      </c>
      <c r="K263" s="23"/>
      <c r="L263" s="23"/>
      <c r="M263" s="23"/>
      <c r="N263" s="23"/>
      <c r="O263" s="23"/>
      <c r="P263" s="23">
        <v>2341.56</v>
      </c>
      <c r="Q263" s="23"/>
      <c r="R263" s="23"/>
      <c r="S263" s="23">
        <v>59.051000000000002</v>
      </c>
    </row>
    <row r="264" spans="1:19" x14ac:dyDescent="0.25">
      <c r="A264" s="19">
        <v>2016</v>
      </c>
      <c r="B264" s="20">
        <v>160708</v>
      </c>
      <c r="C264" s="21">
        <v>1</v>
      </c>
      <c r="D264" s="22" t="s">
        <v>301</v>
      </c>
      <c r="E264" s="22" t="s">
        <v>20</v>
      </c>
      <c r="F264" s="22" t="s">
        <v>21</v>
      </c>
      <c r="G264" s="24">
        <v>10.892000000000001</v>
      </c>
      <c r="H264" s="23">
        <v>33.076999999999991</v>
      </c>
      <c r="I264" s="23">
        <v>6.3250000000000002</v>
      </c>
      <c r="J264" s="23">
        <v>39.401999999999994</v>
      </c>
      <c r="K264" s="23"/>
      <c r="L264" s="23"/>
      <c r="M264" s="23"/>
      <c r="N264" s="23">
        <v>3.5000000000000003E-2</v>
      </c>
      <c r="O264" s="23"/>
      <c r="P264" s="23">
        <v>33.909999999999997</v>
      </c>
      <c r="Q264" s="23"/>
      <c r="R264" s="23">
        <v>3.069</v>
      </c>
      <c r="S264" s="23">
        <v>13.280000000000001</v>
      </c>
    </row>
    <row r="265" spans="1:19" x14ac:dyDescent="0.25">
      <c r="A265" s="19">
        <v>2016</v>
      </c>
      <c r="B265" s="20">
        <v>160709</v>
      </c>
      <c r="C265" s="21">
        <v>1</v>
      </c>
      <c r="D265" s="22" t="s">
        <v>437</v>
      </c>
      <c r="E265" s="22" t="s">
        <v>253</v>
      </c>
      <c r="F265" s="22" t="s">
        <v>254</v>
      </c>
      <c r="G265" s="24">
        <v>15.231999999999999</v>
      </c>
      <c r="H265" s="23"/>
      <c r="I265" s="23"/>
      <c r="J265" s="23">
        <v>0</v>
      </c>
      <c r="K265" s="23"/>
      <c r="L265" s="23"/>
      <c r="M265" s="23"/>
      <c r="N265" s="23">
        <v>4.8520000000000003</v>
      </c>
      <c r="O265" s="23"/>
      <c r="P265" s="23"/>
      <c r="Q265" s="23"/>
      <c r="R265" s="23"/>
      <c r="S265" s="23">
        <v>10.38</v>
      </c>
    </row>
    <row r="266" spans="1:19" x14ac:dyDescent="0.25">
      <c r="A266" s="19">
        <v>2016</v>
      </c>
      <c r="B266" s="20">
        <v>160799</v>
      </c>
      <c r="C266" s="21">
        <v>0</v>
      </c>
      <c r="D266" s="22" t="s">
        <v>35</v>
      </c>
      <c r="E266" s="22" t="s">
        <v>44</v>
      </c>
      <c r="F266" s="22" t="s">
        <v>36</v>
      </c>
      <c r="G266" s="24">
        <v>0</v>
      </c>
      <c r="H266" s="23">
        <v>114.42</v>
      </c>
      <c r="I266" s="23">
        <v>3.0000000000000001E-3</v>
      </c>
      <c r="J266" s="23">
        <v>114.423</v>
      </c>
      <c r="K266" s="23"/>
      <c r="L266" s="23"/>
      <c r="M266" s="23"/>
      <c r="N266" s="23"/>
      <c r="O266" s="23"/>
      <c r="P266" s="23"/>
      <c r="Q266" s="23">
        <v>111.52</v>
      </c>
      <c r="R266" s="23"/>
      <c r="S266" s="23">
        <v>2.903</v>
      </c>
    </row>
    <row r="267" spans="1:19" x14ac:dyDescent="0.25">
      <c r="A267" s="19">
        <v>2016</v>
      </c>
      <c r="B267" s="20">
        <v>160801</v>
      </c>
      <c r="C267" s="21">
        <v>0</v>
      </c>
      <c r="D267" s="22" t="s">
        <v>438</v>
      </c>
      <c r="E267" s="22" t="s">
        <v>211</v>
      </c>
      <c r="F267" s="22" t="s">
        <v>212</v>
      </c>
      <c r="G267" s="45">
        <v>43.385999999999989</v>
      </c>
      <c r="H267" s="23">
        <v>302.85599999999994</v>
      </c>
      <c r="I267" s="23">
        <v>82.39100000000002</v>
      </c>
      <c r="J267" s="23">
        <v>385.24699999999996</v>
      </c>
      <c r="K267" s="23"/>
      <c r="L267" s="23"/>
      <c r="M267" s="23">
        <v>277.48500000000001</v>
      </c>
      <c r="N267" s="23"/>
      <c r="O267" s="23"/>
      <c r="P267" s="23"/>
      <c r="Q267" s="23"/>
      <c r="R267" s="23">
        <v>108.396</v>
      </c>
      <c r="S267" s="23">
        <v>43.932999999999993</v>
      </c>
    </row>
    <row r="268" spans="1:19" x14ac:dyDescent="0.25">
      <c r="A268" s="19">
        <v>2016</v>
      </c>
      <c r="B268" s="20">
        <v>160802</v>
      </c>
      <c r="C268" s="21">
        <v>1</v>
      </c>
      <c r="D268" s="22" t="s">
        <v>439</v>
      </c>
      <c r="E268" s="22" t="s">
        <v>211</v>
      </c>
      <c r="F268" s="22" t="s">
        <v>212</v>
      </c>
      <c r="G268" s="24">
        <v>146.87899999999999</v>
      </c>
      <c r="H268" s="23">
        <v>239.00300000000001</v>
      </c>
      <c r="I268" s="23">
        <v>5.0000000000000001E-3</v>
      </c>
      <c r="J268" s="23">
        <v>239.00800000000001</v>
      </c>
      <c r="K268" s="23"/>
      <c r="L268" s="23"/>
      <c r="M268" s="23">
        <v>131.47</v>
      </c>
      <c r="N268" s="23"/>
      <c r="O268" s="23">
        <v>78.421999999999997</v>
      </c>
      <c r="P268" s="23"/>
      <c r="Q268" s="23"/>
      <c r="R268" s="23"/>
      <c r="S268" s="23">
        <v>175.995</v>
      </c>
    </row>
    <row r="269" spans="1:19" x14ac:dyDescent="0.25">
      <c r="A269" s="19">
        <v>2016</v>
      </c>
      <c r="B269" s="20">
        <v>160803</v>
      </c>
      <c r="C269" s="21">
        <v>0</v>
      </c>
      <c r="D269" s="22" t="s">
        <v>213</v>
      </c>
      <c r="E269" s="22" t="s">
        <v>211</v>
      </c>
      <c r="F269" s="22" t="s">
        <v>212</v>
      </c>
      <c r="G269" s="24">
        <v>9.0749999999999993</v>
      </c>
      <c r="H269" s="23">
        <v>24.629000000000001</v>
      </c>
      <c r="I269" s="23">
        <v>1.0900000000000001</v>
      </c>
      <c r="J269" s="23">
        <v>25.719000000000001</v>
      </c>
      <c r="K269" s="23"/>
      <c r="L269" s="23"/>
      <c r="M269" s="23">
        <v>5.2709999999999999</v>
      </c>
      <c r="N269" s="23"/>
      <c r="O269" s="23"/>
      <c r="P269" s="23"/>
      <c r="Q269" s="23"/>
      <c r="R269" s="23">
        <v>8.5</v>
      </c>
      <c r="S269" s="23">
        <v>21.023999999999997</v>
      </c>
    </row>
    <row r="270" spans="1:19" x14ac:dyDescent="0.25">
      <c r="A270" s="19">
        <v>2016</v>
      </c>
      <c r="B270" s="20">
        <v>160804</v>
      </c>
      <c r="C270" s="21">
        <v>0</v>
      </c>
      <c r="D270" s="22" t="s">
        <v>440</v>
      </c>
      <c r="E270" s="22" t="s">
        <v>211</v>
      </c>
      <c r="F270" s="22" t="s">
        <v>212</v>
      </c>
      <c r="G270" s="23">
        <v>38.32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>
        <v>38.32</v>
      </c>
    </row>
    <row r="271" spans="1:19" x14ac:dyDescent="0.25">
      <c r="A271" s="19">
        <v>2016</v>
      </c>
      <c r="B271" s="20">
        <v>160807</v>
      </c>
      <c r="C271" s="21">
        <v>1</v>
      </c>
      <c r="D271" s="22" t="s">
        <v>441</v>
      </c>
      <c r="E271" s="22" t="s">
        <v>211</v>
      </c>
      <c r="F271" s="22" t="s">
        <v>212</v>
      </c>
      <c r="G271" s="24">
        <v>0</v>
      </c>
      <c r="H271" s="23">
        <v>207.691</v>
      </c>
      <c r="I271" s="23"/>
      <c r="J271" s="23">
        <v>207.691</v>
      </c>
      <c r="K271" s="23"/>
      <c r="L271" s="23"/>
      <c r="M271" s="23">
        <v>65.123999999999995</v>
      </c>
      <c r="N271" s="23"/>
      <c r="O271" s="23">
        <v>44.311999999999998</v>
      </c>
      <c r="P271" s="23"/>
      <c r="Q271" s="23"/>
      <c r="R271" s="23"/>
      <c r="S271" s="23">
        <v>98.254999999999995</v>
      </c>
    </row>
    <row r="272" spans="1:19" x14ac:dyDescent="0.25">
      <c r="A272" s="19">
        <v>2016</v>
      </c>
      <c r="B272" s="20">
        <v>161001</v>
      </c>
      <c r="C272" s="21">
        <v>1</v>
      </c>
      <c r="D272" s="22" t="s">
        <v>442</v>
      </c>
      <c r="E272" s="22" t="s">
        <v>53</v>
      </c>
      <c r="F272" s="22" t="s">
        <v>54</v>
      </c>
      <c r="G272" s="24">
        <v>0</v>
      </c>
      <c r="H272" s="23">
        <v>5.5709999999999997</v>
      </c>
      <c r="I272" s="23"/>
      <c r="J272" s="23">
        <v>5.5709999999999997</v>
      </c>
      <c r="K272" s="23"/>
      <c r="L272" s="23"/>
      <c r="M272" s="23"/>
      <c r="N272" s="23"/>
      <c r="O272" s="23"/>
      <c r="P272" s="23"/>
      <c r="Q272" s="23"/>
      <c r="R272" s="23">
        <v>5.5220000000000002</v>
      </c>
      <c r="S272" s="23">
        <v>4.9000000000000002E-2</v>
      </c>
    </row>
    <row r="273" spans="1:19" x14ac:dyDescent="0.25">
      <c r="A273" s="19">
        <v>2016</v>
      </c>
      <c r="B273" s="20">
        <v>161002</v>
      </c>
      <c r="C273" s="21">
        <v>0</v>
      </c>
      <c r="D273" s="22" t="s">
        <v>443</v>
      </c>
      <c r="E273" s="22" t="s">
        <v>53</v>
      </c>
      <c r="F273" s="22" t="s">
        <v>54</v>
      </c>
      <c r="G273" s="24">
        <v>24</v>
      </c>
      <c r="H273" s="23">
        <v>165.5</v>
      </c>
      <c r="I273" s="23">
        <v>120</v>
      </c>
      <c r="J273" s="23">
        <v>285.5</v>
      </c>
      <c r="K273" s="23"/>
      <c r="L273" s="23"/>
      <c r="M273" s="23">
        <v>23.1</v>
      </c>
      <c r="N273" s="23"/>
      <c r="O273" s="23"/>
      <c r="P273" s="23"/>
      <c r="Q273" s="23"/>
      <c r="R273" s="23">
        <v>286.39999999999998</v>
      </c>
      <c r="S273" s="23">
        <v>0</v>
      </c>
    </row>
    <row r="274" spans="1:19" x14ac:dyDescent="0.25">
      <c r="A274" s="19">
        <v>2016</v>
      </c>
      <c r="B274" s="20">
        <v>161103</v>
      </c>
      <c r="C274" s="21">
        <v>1</v>
      </c>
      <c r="D274" s="22" t="s">
        <v>444</v>
      </c>
      <c r="E274" s="22" t="s">
        <v>214</v>
      </c>
      <c r="F274" s="22" t="s">
        <v>215</v>
      </c>
      <c r="G274" s="24">
        <v>17.518999999999998</v>
      </c>
      <c r="H274" s="23">
        <v>0.755</v>
      </c>
      <c r="I274" s="23"/>
      <c r="J274" s="23">
        <v>0.755</v>
      </c>
      <c r="K274" s="23"/>
      <c r="L274" s="23"/>
      <c r="M274" s="23"/>
      <c r="N274" s="23"/>
      <c r="O274" s="23"/>
      <c r="P274" s="23"/>
      <c r="Q274" s="23"/>
      <c r="R274" s="23">
        <v>1.5189999999999999</v>
      </c>
      <c r="S274" s="23">
        <v>16.754999999999999</v>
      </c>
    </row>
    <row r="275" spans="1:19" x14ac:dyDescent="0.25">
      <c r="A275" s="19">
        <v>2016</v>
      </c>
      <c r="B275" s="20">
        <v>161105</v>
      </c>
      <c r="C275" s="21">
        <v>1</v>
      </c>
      <c r="D275" s="22" t="s">
        <v>445</v>
      </c>
      <c r="E275" s="22" t="s">
        <v>214</v>
      </c>
      <c r="F275" s="22" t="s">
        <v>215</v>
      </c>
      <c r="G275" s="24">
        <v>0</v>
      </c>
      <c r="H275" s="23">
        <v>0.70599999999999996</v>
      </c>
      <c r="I275" s="23"/>
      <c r="J275" s="23">
        <v>0.70599999999999996</v>
      </c>
      <c r="K275" s="23"/>
      <c r="L275" s="23"/>
      <c r="M275" s="23"/>
      <c r="N275" s="23"/>
      <c r="O275" s="23"/>
      <c r="P275" s="23"/>
      <c r="Q275" s="23"/>
      <c r="R275" s="23"/>
      <c r="S275" s="23">
        <v>0.70599999999999996</v>
      </c>
    </row>
    <row r="276" spans="1:19" x14ac:dyDescent="0.25">
      <c r="A276" s="19">
        <v>2016</v>
      </c>
      <c r="B276" s="20">
        <v>170101</v>
      </c>
      <c r="C276" s="21">
        <v>0</v>
      </c>
      <c r="D276" s="22" t="s">
        <v>216</v>
      </c>
      <c r="E276" s="22" t="s">
        <v>100</v>
      </c>
      <c r="F276" s="22" t="s">
        <v>101</v>
      </c>
      <c r="G276" s="45">
        <v>36528.705000000002</v>
      </c>
      <c r="H276" s="23">
        <v>220049.90300000002</v>
      </c>
      <c r="I276" s="23">
        <v>27566.538999999997</v>
      </c>
      <c r="J276" s="23">
        <v>247616.44200000001</v>
      </c>
      <c r="K276" s="23">
        <v>112.55</v>
      </c>
      <c r="L276" s="23"/>
      <c r="M276" s="23"/>
      <c r="N276" s="23"/>
      <c r="O276" s="23"/>
      <c r="P276" s="23">
        <v>237158.38500000001</v>
      </c>
      <c r="Q276" s="23">
        <v>5632.4690000000001</v>
      </c>
      <c r="R276" s="23"/>
      <c r="S276" s="23">
        <v>41191.611000000004</v>
      </c>
    </row>
    <row r="277" spans="1:19" x14ac:dyDescent="0.25">
      <c r="A277" s="19">
        <v>2016</v>
      </c>
      <c r="B277" s="20">
        <v>170102</v>
      </c>
      <c r="C277" s="21">
        <v>0</v>
      </c>
      <c r="D277" s="22" t="s">
        <v>217</v>
      </c>
      <c r="E277" s="22" t="s">
        <v>100</v>
      </c>
      <c r="F277" s="22" t="s">
        <v>101</v>
      </c>
      <c r="G277" s="45">
        <v>7898.9</v>
      </c>
      <c r="H277" s="23">
        <v>71203.27</v>
      </c>
      <c r="I277" s="23">
        <v>15945.102000000001</v>
      </c>
      <c r="J277" s="23">
        <v>87148.372000000003</v>
      </c>
      <c r="K277" s="23"/>
      <c r="L277" s="23"/>
      <c r="M277" s="23"/>
      <c r="N277" s="23"/>
      <c r="O277" s="23"/>
      <c r="P277" s="23">
        <v>91881.62</v>
      </c>
      <c r="Q277" s="23">
        <v>146.63999999999999</v>
      </c>
      <c r="R277" s="23"/>
      <c r="S277" s="23">
        <v>3019.0120000000002</v>
      </c>
    </row>
    <row r="278" spans="1:19" x14ac:dyDescent="0.25">
      <c r="A278" s="19">
        <v>2016</v>
      </c>
      <c r="B278" s="20">
        <v>170103</v>
      </c>
      <c r="C278" s="21">
        <v>0</v>
      </c>
      <c r="D278" s="22" t="s">
        <v>218</v>
      </c>
      <c r="E278" s="22" t="s">
        <v>100</v>
      </c>
      <c r="F278" s="22" t="s">
        <v>101</v>
      </c>
      <c r="G278" s="24">
        <v>18.794999999999998</v>
      </c>
      <c r="H278" s="23">
        <v>32.289000000000016</v>
      </c>
      <c r="I278" s="23"/>
      <c r="J278" s="23">
        <v>32.289000000000016</v>
      </c>
      <c r="K278" s="23">
        <v>2.72</v>
      </c>
      <c r="L278" s="23"/>
      <c r="M278" s="23"/>
      <c r="N278" s="23"/>
      <c r="O278" s="23"/>
      <c r="P278" s="23">
        <v>37.1</v>
      </c>
      <c r="Q278" s="23">
        <v>0.5</v>
      </c>
      <c r="R278" s="23"/>
      <c r="S278" s="23">
        <v>10.763999999999999</v>
      </c>
    </row>
    <row r="279" spans="1:19" x14ac:dyDescent="0.25">
      <c r="A279" s="19">
        <v>2016</v>
      </c>
      <c r="B279" s="20">
        <v>170107</v>
      </c>
      <c r="C279" s="21">
        <v>0</v>
      </c>
      <c r="D279" s="22" t="s">
        <v>446</v>
      </c>
      <c r="E279" s="22" t="s">
        <v>100</v>
      </c>
      <c r="F279" s="22" t="s">
        <v>101</v>
      </c>
      <c r="G279" s="45">
        <v>5838.612000000001</v>
      </c>
      <c r="H279" s="23">
        <v>97483.414999999994</v>
      </c>
      <c r="I279" s="23">
        <v>988.45800000000008</v>
      </c>
      <c r="J279" s="23">
        <v>98471.872999999992</v>
      </c>
      <c r="K279" s="23">
        <v>896.154</v>
      </c>
      <c r="L279" s="23"/>
      <c r="M279" s="23"/>
      <c r="N279" s="23"/>
      <c r="O279" s="23"/>
      <c r="P279" s="23">
        <v>87365.506999999998</v>
      </c>
      <c r="Q279" s="23">
        <v>4830.0600000000004</v>
      </c>
      <c r="R279" s="23"/>
      <c r="S279" s="23">
        <v>11159.778</v>
      </c>
    </row>
    <row r="280" spans="1:19" x14ac:dyDescent="0.25">
      <c r="A280" s="19">
        <v>2016</v>
      </c>
      <c r="B280" s="20">
        <v>170201</v>
      </c>
      <c r="C280" s="21">
        <v>0</v>
      </c>
      <c r="D280" s="22" t="s">
        <v>102</v>
      </c>
      <c r="E280" s="22" t="s">
        <v>46</v>
      </c>
      <c r="F280" s="22" t="s">
        <v>47</v>
      </c>
      <c r="G280" s="45">
        <v>54.497999999999998</v>
      </c>
      <c r="H280" s="23">
        <v>3283.527</v>
      </c>
      <c r="I280" s="23">
        <v>1155.2450000000001</v>
      </c>
      <c r="J280" s="23">
        <v>4438.7719999999999</v>
      </c>
      <c r="K280" s="23">
        <v>896.63000000000011</v>
      </c>
      <c r="L280" s="23"/>
      <c r="M280" s="23">
        <v>1296.74</v>
      </c>
      <c r="N280" s="23">
        <v>93.69</v>
      </c>
      <c r="O280" s="23"/>
      <c r="P280" s="23">
        <v>1347.35</v>
      </c>
      <c r="Q280" s="23"/>
      <c r="R280" s="23">
        <v>124.717</v>
      </c>
      <c r="S280" s="23">
        <v>734.14299999999992</v>
      </c>
    </row>
    <row r="281" spans="1:19" x14ac:dyDescent="0.25">
      <c r="A281" s="25">
        <v>2016</v>
      </c>
      <c r="B281" s="26">
        <v>170202</v>
      </c>
      <c r="C281" s="27">
        <v>0</v>
      </c>
      <c r="D281" s="28" t="s">
        <v>99</v>
      </c>
      <c r="E281" s="28" t="s">
        <v>72</v>
      </c>
      <c r="F281" s="28" t="s">
        <v>73</v>
      </c>
      <c r="G281" s="29">
        <v>106.35900000000001</v>
      </c>
      <c r="H281" s="30">
        <v>557.75300000000004</v>
      </c>
      <c r="I281" s="30"/>
      <c r="J281" s="30">
        <v>557.75300000000004</v>
      </c>
      <c r="K281" s="30">
        <v>359.42599999999999</v>
      </c>
      <c r="L281" s="30"/>
      <c r="M281" s="30"/>
      <c r="N281" s="30"/>
      <c r="O281" s="30"/>
      <c r="P281" s="30">
        <v>192.19</v>
      </c>
      <c r="Q281" s="30"/>
      <c r="R281" s="30"/>
      <c r="S281" s="30">
        <v>112.496</v>
      </c>
    </row>
    <row r="282" spans="1:19" x14ac:dyDescent="0.25">
      <c r="A282" s="25">
        <v>2016</v>
      </c>
      <c r="B282" s="26">
        <v>170203</v>
      </c>
      <c r="C282" s="27">
        <v>0</v>
      </c>
      <c r="D282" s="28" t="s">
        <v>103</v>
      </c>
      <c r="E282" s="28" t="s">
        <v>30</v>
      </c>
      <c r="F282" s="28" t="s">
        <v>31</v>
      </c>
      <c r="G282" s="29">
        <v>25.947000000000003</v>
      </c>
      <c r="H282" s="30">
        <v>451.82</v>
      </c>
      <c r="I282" s="30">
        <v>22.740000000000009</v>
      </c>
      <c r="J282" s="30">
        <v>474.56</v>
      </c>
      <c r="K282" s="30">
        <v>312.82400000000001</v>
      </c>
      <c r="L282" s="30"/>
      <c r="M282" s="30"/>
      <c r="N282" s="30"/>
      <c r="O282" s="30"/>
      <c r="P282" s="30">
        <v>47.03</v>
      </c>
      <c r="Q282" s="30"/>
      <c r="R282" s="30">
        <v>27.267000000000003</v>
      </c>
      <c r="S282" s="30">
        <v>113.386</v>
      </c>
    </row>
    <row r="283" spans="1:19" x14ac:dyDescent="0.25">
      <c r="A283" s="19">
        <v>2016</v>
      </c>
      <c r="B283" s="20">
        <v>170204</v>
      </c>
      <c r="C283" s="21">
        <v>1</v>
      </c>
      <c r="D283" s="22" t="s">
        <v>447</v>
      </c>
      <c r="E283" s="22" t="s">
        <v>219</v>
      </c>
      <c r="F283" s="22" t="s">
        <v>220</v>
      </c>
      <c r="G283" s="24">
        <v>531.28</v>
      </c>
      <c r="H283" s="23">
        <v>1764.7329999999997</v>
      </c>
      <c r="I283" s="23"/>
      <c r="J283" s="23">
        <v>1764.7329999999997</v>
      </c>
      <c r="K283" s="23"/>
      <c r="L283" s="23"/>
      <c r="M283" s="23">
        <v>47.18</v>
      </c>
      <c r="N283" s="23">
        <v>785.971</v>
      </c>
      <c r="O283" s="23"/>
      <c r="P283" s="23"/>
      <c r="Q283" s="23"/>
      <c r="R283" s="23"/>
      <c r="S283" s="23">
        <v>1462.8620000000001</v>
      </c>
    </row>
    <row r="284" spans="1:19" x14ac:dyDescent="0.25">
      <c r="A284" s="19">
        <v>2016</v>
      </c>
      <c r="B284" s="20">
        <v>170301</v>
      </c>
      <c r="C284" s="21">
        <v>1</v>
      </c>
      <c r="D284" s="22" t="s">
        <v>302</v>
      </c>
      <c r="E284" s="22" t="s">
        <v>303</v>
      </c>
      <c r="F284" s="22" t="s">
        <v>317</v>
      </c>
      <c r="G284" s="24">
        <v>4.883</v>
      </c>
      <c r="H284" s="23">
        <v>33.792999999999999</v>
      </c>
      <c r="I284" s="23"/>
      <c r="J284" s="23">
        <v>33.792999999999999</v>
      </c>
      <c r="K284" s="23"/>
      <c r="L284" s="23"/>
      <c r="M284" s="23"/>
      <c r="N284" s="23">
        <v>13.67</v>
      </c>
      <c r="O284" s="23"/>
      <c r="P284" s="23"/>
      <c r="Q284" s="23"/>
      <c r="R284" s="23"/>
      <c r="S284" s="23">
        <v>25.006</v>
      </c>
    </row>
    <row r="285" spans="1:19" x14ac:dyDescent="0.25">
      <c r="A285" s="19">
        <v>2016</v>
      </c>
      <c r="B285" s="20">
        <v>170302</v>
      </c>
      <c r="C285" s="21">
        <v>0</v>
      </c>
      <c r="D285" s="22" t="s">
        <v>448</v>
      </c>
      <c r="E285" s="22" t="s">
        <v>303</v>
      </c>
      <c r="F285" s="22" t="s">
        <v>317</v>
      </c>
      <c r="G285" s="45">
        <v>10640.704</v>
      </c>
      <c r="H285" s="71">
        <v>51982.362999999998</v>
      </c>
      <c r="I285" s="23"/>
      <c r="J285" s="71">
        <v>51982.362999999998</v>
      </c>
      <c r="K285" s="23">
        <v>139.80000000000001</v>
      </c>
      <c r="L285" s="23"/>
      <c r="M285" s="23"/>
      <c r="N285" s="23">
        <v>3.9E-2</v>
      </c>
      <c r="O285" s="23"/>
      <c r="P285" s="23">
        <v>40143.508999999998</v>
      </c>
      <c r="Q285" s="23">
        <v>276.38</v>
      </c>
      <c r="R285" s="23"/>
      <c r="S285" s="71">
        <v>22062.629000000001</v>
      </c>
    </row>
    <row r="286" spans="1:19" x14ac:dyDescent="0.25">
      <c r="A286" s="51">
        <v>2016</v>
      </c>
      <c r="B286" s="20">
        <v>170401</v>
      </c>
      <c r="C286" s="21">
        <v>0</v>
      </c>
      <c r="D286" s="22" t="s">
        <v>221</v>
      </c>
      <c r="E286" s="22" t="s">
        <v>222</v>
      </c>
      <c r="F286" s="22" t="s">
        <v>223</v>
      </c>
      <c r="G286" s="50">
        <v>4185.4750000000004</v>
      </c>
      <c r="H286" s="52">
        <v>2840.0900000000015</v>
      </c>
      <c r="I286" s="52">
        <v>409.13799999999998</v>
      </c>
      <c r="J286" s="52">
        <v>3249.2280000000014</v>
      </c>
      <c r="K286" s="52"/>
      <c r="L286" s="52"/>
      <c r="M286" s="52">
        <v>5000.3869999999997</v>
      </c>
      <c r="N286" s="52"/>
      <c r="O286" s="52"/>
      <c r="P286" s="52">
        <v>27.472999999999999</v>
      </c>
      <c r="Q286" s="52"/>
      <c r="R286" s="52">
        <v>379.52600000000001</v>
      </c>
      <c r="S286" s="52">
        <v>2022.4099999999992</v>
      </c>
    </row>
    <row r="287" spans="1:19" x14ac:dyDescent="0.25">
      <c r="A287" s="51">
        <v>2016</v>
      </c>
      <c r="B287" s="20">
        <v>170402</v>
      </c>
      <c r="C287" s="21">
        <v>0</v>
      </c>
      <c r="D287" s="22" t="s">
        <v>224</v>
      </c>
      <c r="E287" s="22" t="s">
        <v>225</v>
      </c>
      <c r="F287" s="22" t="s">
        <v>226</v>
      </c>
      <c r="G287" s="50">
        <v>2427.2550000000006</v>
      </c>
      <c r="H287" s="52">
        <v>9732.0790000000197</v>
      </c>
      <c r="I287" s="52">
        <v>413.52800000000002</v>
      </c>
      <c r="J287" s="52">
        <v>10145.60700000002</v>
      </c>
      <c r="K287" s="52"/>
      <c r="L287" s="52"/>
      <c r="M287" s="52">
        <v>6891.393</v>
      </c>
      <c r="N287" s="52"/>
      <c r="O287" s="52"/>
      <c r="P287" s="52">
        <v>3174.67</v>
      </c>
      <c r="Q287" s="52"/>
      <c r="R287" s="52">
        <v>474.52600000000348</v>
      </c>
      <c r="S287" s="52">
        <v>2060.759</v>
      </c>
    </row>
    <row r="288" spans="1:19" x14ac:dyDescent="0.25">
      <c r="A288" s="51">
        <v>2016</v>
      </c>
      <c r="B288" s="20">
        <v>170403</v>
      </c>
      <c r="C288" s="21">
        <v>0</v>
      </c>
      <c r="D288" s="22" t="s">
        <v>227</v>
      </c>
      <c r="E288" s="22" t="s">
        <v>228</v>
      </c>
      <c r="F288" s="22" t="s">
        <v>229</v>
      </c>
      <c r="G288" s="50">
        <v>116.15600000000008</v>
      </c>
      <c r="H288" s="52">
        <v>115.50299999999983</v>
      </c>
      <c r="I288" s="52">
        <v>6.0659999999999998</v>
      </c>
      <c r="J288" s="52">
        <v>121.56899999999983</v>
      </c>
      <c r="K288" s="52"/>
      <c r="L288" s="52"/>
      <c r="M288" s="52">
        <v>51.508000000000003</v>
      </c>
      <c r="N288" s="52"/>
      <c r="O288" s="52"/>
      <c r="P288" s="52">
        <v>7.6459999999999999</v>
      </c>
      <c r="Q288" s="52"/>
      <c r="R288" s="52">
        <v>38.351999999999997</v>
      </c>
      <c r="S288" s="52">
        <v>140.255</v>
      </c>
    </row>
    <row r="289" spans="1:19" x14ac:dyDescent="0.25">
      <c r="A289" s="51">
        <v>2016</v>
      </c>
      <c r="B289" s="20">
        <v>170404</v>
      </c>
      <c r="C289" s="21">
        <v>0</v>
      </c>
      <c r="D289" s="22" t="s">
        <v>230</v>
      </c>
      <c r="E289" s="22" t="s">
        <v>188</v>
      </c>
      <c r="F289" s="22" t="s">
        <v>189</v>
      </c>
      <c r="G289" s="50">
        <v>109.254</v>
      </c>
      <c r="H289" s="52">
        <v>104.23599999999999</v>
      </c>
      <c r="I289" s="52">
        <v>24.786999999999999</v>
      </c>
      <c r="J289" s="52">
        <v>129.023</v>
      </c>
      <c r="K289" s="52"/>
      <c r="L289" s="52"/>
      <c r="M289" s="52">
        <v>153.62899999999999</v>
      </c>
      <c r="N289" s="52"/>
      <c r="O289" s="52"/>
      <c r="P289" s="52"/>
      <c r="Q289" s="52"/>
      <c r="R289" s="52">
        <v>0.4</v>
      </c>
      <c r="S289" s="52">
        <v>83.001999999999981</v>
      </c>
    </row>
    <row r="290" spans="1:19" x14ac:dyDescent="0.25">
      <c r="A290" s="19">
        <v>2016</v>
      </c>
      <c r="B290" s="20">
        <v>170405</v>
      </c>
      <c r="C290" s="21">
        <v>0</v>
      </c>
      <c r="D290" s="22" t="s">
        <v>231</v>
      </c>
      <c r="E290" s="22" t="s">
        <v>184</v>
      </c>
      <c r="F290" s="22" t="s">
        <v>185</v>
      </c>
      <c r="G290" s="50">
        <v>25911.808999999983</v>
      </c>
      <c r="H290" s="50">
        <v>134429.26399999877</v>
      </c>
      <c r="I290" s="50">
        <v>7245.7360000000008</v>
      </c>
      <c r="J290" s="50">
        <v>141674.99999999878</v>
      </c>
      <c r="K290" s="50"/>
      <c r="L290" s="50"/>
      <c r="M290" s="50">
        <v>131879.40899999993</v>
      </c>
      <c r="N290" s="50"/>
      <c r="O290" s="50"/>
      <c r="P290" s="50">
        <v>194.61</v>
      </c>
      <c r="Q290" s="50"/>
      <c r="R290" s="50">
        <v>9914.7440000000006</v>
      </c>
      <c r="S290" s="50">
        <v>25333.755999999987</v>
      </c>
    </row>
    <row r="291" spans="1:19" x14ac:dyDescent="0.25">
      <c r="A291" s="19">
        <v>2016</v>
      </c>
      <c r="B291" s="20">
        <v>170406</v>
      </c>
      <c r="C291" s="21">
        <v>0</v>
      </c>
      <c r="D291" s="22" t="s">
        <v>232</v>
      </c>
      <c r="E291" s="22" t="s">
        <v>188</v>
      </c>
      <c r="F291" s="22" t="s">
        <v>189</v>
      </c>
      <c r="G291" s="24">
        <v>2E-3</v>
      </c>
      <c r="H291" s="23">
        <v>3.7999999999999999E-2</v>
      </c>
      <c r="I291" s="23"/>
      <c r="J291" s="23">
        <v>3.7999999999999999E-2</v>
      </c>
      <c r="K291" s="23"/>
      <c r="L291" s="23"/>
      <c r="M291" s="23"/>
      <c r="N291" s="23"/>
      <c r="O291" s="23"/>
      <c r="P291" s="23"/>
      <c r="Q291" s="23"/>
      <c r="R291" s="23">
        <v>2.1000000000000001E-2</v>
      </c>
      <c r="S291" s="23">
        <v>1.9E-2</v>
      </c>
    </row>
    <row r="292" spans="1:19" x14ac:dyDescent="0.25">
      <c r="A292" s="51">
        <v>2016</v>
      </c>
      <c r="B292" s="20">
        <v>170407</v>
      </c>
      <c r="C292" s="21">
        <v>0</v>
      </c>
      <c r="D292" s="22" t="s">
        <v>233</v>
      </c>
      <c r="E292" s="22" t="s">
        <v>154</v>
      </c>
      <c r="F292" s="22" t="s">
        <v>155</v>
      </c>
      <c r="G292" s="50">
        <v>243.95400000000001</v>
      </c>
      <c r="H292" s="52">
        <v>968.80700000000036</v>
      </c>
      <c r="I292" s="52">
        <v>327.09199999999998</v>
      </c>
      <c r="J292" s="52">
        <v>1295.8990000000003</v>
      </c>
      <c r="K292" s="52"/>
      <c r="L292" s="52"/>
      <c r="M292" s="52">
        <v>94.352999999999994</v>
      </c>
      <c r="N292" s="52"/>
      <c r="O292" s="52"/>
      <c r="P292" s="52"/>
      <c r="Q292" s="52"/>
      <c r="R292" s="52">
        <v>994.10500000000002</v>
      </c>
      <c r="S292" s="52">
        <v>441.61099999999999</v>
      </c>
    </row>
    <row r="293" spans="1:19" x14ac:dyDescent="0.25">
      <c r="A293" s="19">
        <v>2016</v>
      </c>
      <c r="B293" s="20">
        <v>170409</v>
      </c>
      <c r="C293" s="21">
        <v>1</v>
      </c>
      <c r="D293" s="22" t="s">
        <v>449</v>
      </c>
      <c r="E293" s="22" t="s">
        <v>44</v>
      </c>
      <c r="F293" s="22" t="s">
        <v>36</v>
      </c>
      <c r="G293" s="43">
        <v>32.823</v>
      </c>
      <c r="H293" s="23">
        <v>1.9E-2</v>
      </c>
      <c r="I293" s="23"/>
      <c r="J293" s="23">
        <v>1.9E-2</v>
      </c>
      <c r="K293" s="23"/>
      <c r="L293" s="23"/>
      <c r="M293" s="23"/>
      <c r="N293" s="23"/>
      <c r="O293" s="23"/>
      <c r="P293" s="23"/>
      <c r="Q293" s="23"/>
      <c r="R293" s="23"/>
      <c r="S293" s="23">
        <v>32.841999999999999</v>
      </c>
    </row>
    <row r="294" spans="1:19" x14ac:dyDescent="0.25">
      <c r="A294" s="19">
        <v>2016</v>
      </c>
      <c r="B294" s="20">
        <v>170410</v>
      </c>
      <c r="C294" s="21">
        <v>1</v>
      </c>
      <c r="D294" s="22" t="s">
        <v>450</v>
      </c>
      <c r="E294" s="22" t="s">
        <v>44</v>
      </c>
      <c r="F294" s="22" t="s">
        <v>36</v>
      </c>
      <c r="G294" s="24">
        <v>1.8149999999999999</v>
      </c>
      <c r="H294" s="23">
        <v>1.2E-2</v>
      </c>
      <c r="I294" s="23"/>
      <c r="J294" s="23">
        <v>1.2E-2</v>
      </c>
      <c r="K294" s="23"/>
      <c r="L294" s="23"/>
      <c r="M294" s="23"/>
      <c r="N294" s="23"/>
      <c r="O294" s="23"/>
      <c r="P294" s="23"/>
      <c r="Q294" s="23"/>
      <c r="R294" s="23">
        <v>1.8149999999999999</v>
      </c>
      <c r="S294" s="23">
        <v>1.2E-2</v>
      </c>
    </row>
    <row r="295" spans="1:19" x14ac:dyDescent="0.25">
      <c r="A295" s="51">
        <v>2016</v>
      </c>
      <c r="B295" s="20">
        <v>170411</v>
      </c>
      <c r="C295" s="21">
        <v>0</v>
      </c>
      <c r="D295" s="22" t="s">
        <v>451</v>
      </c>
      <c r="E295" s="22" t="s">
        <v>188</v>
      </c>
      <c r="F295" s="22" t="s">
        <v>189</v>
      </c>
      <c r="G295" s="50">
        <v>363.46300000000002</v>
      </c>
      <c r="H295" s="52">
        <v>4580.8930000000073</v>
      </c>
      <c r="I295" s="52">
        <v>81.266999999999996</v>
      </c>
      <c r="J295" s="52">
        <v>4662.1600000000071</v>
      </c>
      <c r="K295" s="52"/>
      <c r="L295" s="52"/>
      <c r="M295" s="52">
        <v>157.727</v>
      </c>
      <c r="N295" s="52"/>
      <c r="O295" s="52"/>
      <c r="P295" s="52"/>
      <c r="Q295" s="52"/>
      <c r="R295" s="52">
        <v>4145.5399999999981</v>
      </c>
      <c r="S295" s="52">
        <v>710.54600000000028</v>
      </c>
    </row>
    <row r="296" spans="1:19" x14ac:dyDescent="0.25">
      <c r="A296" s="53">
        <v>2016</v>
      </c>
      <c r="B296" s="34">
        <v>170503</v>
      </c>
      <c r="C296" s="35">
        <v>1</v>
      </c>
      <c r="D296" s="36" t="s">
        <v>452</v>
      </c>
      <c r="E296" s="36" t="s">
        <v>141</v>
      </c>
      <c r="F296" s="36" t="s">
        <v>142</v>
      </c>
      <c r="G296" s="54">
        <v>31203.73</v>
      </c>
      <c r="H296" s="55">
        <v>33902.438000000002</v>
      </c>
      <c r="I296" s="55">
        <v>78.147999999999996</v>
      </c>
      <c r="J296" s="55">
        <v>33980.585999999996</v>
      </c>
      <c r="K296" s="55"/>
      <c r="L296" s="55"/>
      <c r="M296" s="55">
        <v>56.829000000000001</v>
      </c>
      <c r="N296" s="55"/>
      <c r="O296" s="55">
        <v>5.7789999999999999</v>
      </c>
      <c r="P296" s="55">
        <v>8113.8450000000003</v>
      </c>
      <c r="Q296" s="55"/>
      <c r="R296" s="55">
        <v>12711.037999999999</v>
      </c>
      <c r="S296" s="55">
        <v>44296.823999999993</v>
      </c>
    </row>
    <row r="297" spans="1:19" x14ac:dyDescent="0.25">
      <c r="A297" s="25">
        <v>2016</v>
      </c>
      <c r="B297" s="26">
        <v>170504</v>
      </c>
      <c r="C297" s="27">
        <v>0</v>
      </c>
      <c r="D297" s="28" t="s">
        <v>453</v>
      </c>
      <c r="E297" s="28" t="s">
        <v>141</v>
      </c>
      <c r="F297" s="28" t="s">
        <v>142</v>
      </c>
      <c r="G297" s="29">
        <v>989.23100000000011</v>
      </c>
      <c r="H297" s="30">
        <v>10430.937000000002</v>
      </c>
      <c r="I297" s="30">
        <v>32243.487000000001</v>
      </c>
      <c r="J297" s="30">
        <v>42674.423999999999</v>
      </c>
      <c r="K297" s="30">
        <v>32473.49</v>
      </c>
      <c r="L297" s="30"/>
      <c r="M297" s="30"/>
      <c r="N297" s="30"/>
      <c r="O297" s="30"/>
      <c r="P297" s="30">
        <v>5505.1089999999995</v>
      </c>
      <c r="Q297" s="30">
        <v>4289.84</v>
      </c>
      <c r="R297" s="30">
        <v>1155</v>
      </c>
      <c r="S297" s="30">
        <v>240.21600000000001</v>
      </c>
    </row>
    <row r="298" spans="1:19" x14ac:dyDescent="0.25">
      <c r="A298" s="19">
        <v>2016</v>
      </c>
      <c r="B298" s="20">
        <v>170507</v>
      </c>
      <c r="C298" s="21">
        <v>1</v>
      </c>
      <c r="D298" s="22" t="s">
        <v>454</v>
      </c>
      <c r="E298" s="22" t="s">
        <v>100</v>
      </c>
      <c r="F298" s="22" t="s">
        <v>101</v>
      </c>
      <c r="G298" s="24">
        <v>637.80399999999997</v>
      </c>
      <c r="H298" s="23"/>
      <c r="I298" s="23"/>
      <c r="J298" s="23">
        <v>0</v>
      </c>
      <c r="K298" s="23"/>
      <c r="L298" s="23"/>
      <c r="M298" s="23"/>
      <c r="N298" s="23"/>
      <c r="O298" s="23"/>
      <c r="P298" s="23">
        <v>637.19000000000005</v>
      </c>
      <c r="Q298" s="23"/>
      <c r="R298" s="23"/>
      <c r="S298" s="23">
        <v>0.61399999999999999</v>
      </c>
    </row>
    <row r="299" spans="1:19" x14ac:dyDescent="0.25">
      <c r="A299" s="19">
        <v>2016</v>
      </c>
      <c r="B299" s="20">
        <v>170508</v>
      </c>
      <c r="C299" s="21">
        <v>0</v>
      </c>
      <c r="D299" s="22" t="s">
        <v>455</v>
      </c>
      <c r="E299" s="22" t="s">
        <v>100</v>
      </c>
      <c r="F299" s="22" t="s">
        <v>101</v>
      </c>
      <c r="G299" s="24">
        <v>50</v>
      </c>
      <c r="H299" s="23">
        <v>10225.480000000001</v>
      </c>
      <c r="I299" s="23">
        <v>3052.6</v>
      </c>
      <c r="J299" s="23">
        <v>13278.080000000002</v>
      </c>
      <c r="K299" s="23"/>
      <c r="L299" s="23"/>
      <c r="M299" s="23"/>
      <c r="N299" s="23"/>
      <c r="O299" s="23"/>
      <c r="P299" s="23">
        <v>10633.28</v>
      </c>
      <c r="Q299" s="23"/>
      <c r="R299" s="23"/>
      <c r="S299" s="23">
        <v>2626.8</v>
      </c>
    </row>
    <row r="300" spans="1:19" x14ac:dyDescent="0.25">
      <c r="A300" s="19">
        <v>2016</v>
      </c>
      <c r="B300" s="20">
        <v>170601</v>
      </c>
      <c r="C300" s="21">
        <v>1</v>
      </c>
      <c r="D300" s="22" t="s">
        <v>234</v>
      </c>
      <c r="E300" s="22" t="s">
        <v>95</v>
      </c>
      <c r="F300" s="22" t="s">
        <v>96</v>
      </c>
      <c r="G300" s="24">
        <v>5.78</v>
      </c>
      <c r="H300" s="23">
        <v>479.24000000000007</v>
      </c>
      <c r="I300" s="23">
        <v>2.62</v>
      </c>
      <c r="J300" s="23">
        <v>481.86000000000007</v>
      </c>
      <c r="K300" s="23">
        <v>482.74</v>
      </c>
      <c r="L300" s="23"/>
      <c r="M300" s="23"/>
      <c r="N300" s="23"/>
      <c r="O300" s="23"/>
      <c r="P300" s="23"/>
      <c r="Q300" s="23"/>
      <c r="R300" s="23"/>
      <c r="S300" s="23">
        <v>4.9000000000000004</v>
      </c>
    </row>
    <row r="301" spans="1:19" x14ac:dyDescent="0.25">
      <c r="A301" s="19">
        <v>2016</v>
      </c>
      <c r="B301" s="20">
        <v>170603</v>
      </c>
      <c r="C301" s="21">
        <v>1</v>
      </c>
      <c r="D301" s="22" t="s">
        <v>456</v>
      </c>
      <c r="E301" s="22" t="s">
        <v>219</v>
      </c>
      <c r="F301" s="22" t="s">
        <v>220</v>
      </c>
      <c r="G301" s="24">
        <v>2.2759999999999998</v>
      </c>
      <c r="H301" s="23">
        <v>20.312000000000001</v>
      </c>
      <c r="I301" s="23"/>
      <c r="J301" s="23">
        <v>20.312000000000001</v>
      </c>
      <c r="K301" s="23"/>
      <c r="L301" s="23"/>
      <c r="M301" s="23"/>
      <c r="N301" s="23">
        <v>8.1129999999999995</v>
      </c>
      <c r="O301" s="23"/>
      <c r="P301" s="23"/>
      <c r="Q301" s="23"/>
      <c r="R301" s="23">
        <v>0.22700000000000001</v>
      </c>
      <c r="S301" s="23">
        <v>14.247999999999999</v>
      </c>
    </row>
    <row r="302" spans="1:19" x14ac:dyDescent="0.25">
      <c r="A302" s="19">
        <v>2016</v>
      </c>
      <c r="B302" s="20">
        <v>170604</v>
      </c>
      <c r="C302" s="21">
        <v>0</v>
      </c>
      <c r="D302" s="22" t="s">
        <v>457</v>
      </c>
      <c r="E302" s="22" t="s">
        <v>219</v>
      </c>
      <c r="F302" s="22" t="s">
        <v>220</v>
      </c>
      <c r="G302" s="45">
        <v>429.47800000000001</v>
      </c>
      <c r="H302" s="23">
        <v>17922.102999999999</v>
      </c>
      <c r="I302" s="23">
        <v>3725.7370000000001</v>
      </c>
      <c r="J302" s="23">
        <v>21647.84</v>
      </c>
      <c r="K302" s="23">
        <v>5921.5119999999997</v>
      </c>
      <c r="L302" s="23"/>
      <c r="M302" s="23"/>
      <c r="N302" s="23"/>
      <c r="O302" s="23"/>
      <c r="P302" s="23">
        <v>5991.8519999999999</v>
      </c>
      <c r="Q302" s="23">
        <v>9176.57</v>
      </c>
      <c r="R302" s="23">
        <v>316.01799999999997</v>
      </c>
      <c r="S302" s="23">
        <v>675.18600000000004</v>
      </c>
    </row>
    <row r="303" spans="1:19" x14ac:dyDescent="0.25">
      <c r="A303" s="19">
        <v>2016</v>
      </c>
      <c r="B303" s="20">
        <v>170605</v>
      </c>
      <c r="C303" s="21">
        <v>1</v>
      </c>
      <c r="D303" s="22" t="s">
        <v>458</v>
      </c>
      <c r="E303" s="22" t="s">
        <v>95</v>
      </c>
      <c r="F303" s="22" t="s">
        <v>96</v>
      </c>
      <c r="G303" s="23">
        <v>70.102999999999994</v>
      </c>
      <c r="H303" s="23">
        <v>9430.0050000000047</v>
      </c>
      <c r="I303" s="23">
        <v>23.85</v>
      </c>
      <c r="J303" s="23">
        <v>9453.855000000005</v>
      </c>
      <c r="K303" s="23">
        <v>9395.9239999999991</v>
      </c>
      <c r="L303" s="23"/>
      <c r="M303" s="23"/>
      <c r="N303" s="23"/>
      <c r="O303" s="23"/>
      <c r="P303" s="23"/>
      <c r="Q303" s="23"/>
      <c r="R303" s="23"/>
      <c r="S303" s="23">
        <v>125.35900000000001</v>
      </c>
    </row>
    <row r="304" spans="1:19" x14ac:dyDescent="0.25">
      <c r="A304" s="19">
        <v>2016</v>
      </c>
      <c r="B304" s="20">
        <v>170802</v>
      </c>
      <c r="C304" s="21">
        <v>0</v>
      </c>
      <c r="D304" s="22" t="s">
        <v>459</v>
      </c>
      <c r="E304" s="22" t="s">
        <v>100</v>
      </c>
      <c r="F304" s="22" t="s">
        <v>101</v>
      </c>
      <c r="G304" s="24">
        <v>0</v>
      </c>
      <c r="H304" s="23">
        <v>112.59999999999991</v>
      </c>
      <c r="I304" s="23">
        <v>2328</v>
      </c>
      <c r="J304" s="23">
        <v>2440.6</v>
      </c>
      <c r="K304" s="23">
        <v>2331.9</v>
      </c>
      <c r="L304" s="23"/>
      <c r="M304" s="23"/>
      <c r="N304" s="23"/>
      <c r="O304" s="23"/>
      <c r="P304" s="23"/>
      <c r="Q304" s="23">
        <v>55.32</v>
      </c>
      <c r="R304" s="23"/>
      <c r="S304" s="23">
        <v>53.38</v>
      </c>
    </row>
    <row r="305" spans="1:19" x14ac:dyDescent="0.25">
      <c r="A305" s="19">
        <v>2016</v>
      </c>
      <c r="B305" s="20">
        <v>170903</v>
      </c>
      <c r="C305" s="21">
        <v>1</v>
      </c>
      <c r="D305" s="22" t="s">
        <v>460</v>
      </c>
      <c r="E305" s="22" t="s">
        <v>219</v>
      </c>
      <c r="F305" s="22" t="s">
        <v>220</v>
      </c>
      <c r="G305" s="24">
        <v>1.3240000000000001</v>
      </c>
      <c r="H305" s="23">
        <v>0.65600000000000036</v>
      </c>
      <c r="I305" s="23"/>
      <c r="J305" s="23">
        <v>0.65600000000000036</v>
      </c>
      <c r="K305" s="23"/>
      <c r="L305" s="23"/>
      <c r="M305" s="23"/>
      <c r="N305" s="23">
        <v>0.47399999999999998</v>
      </c>
      <c r="O305" s="23"/>
      <c r="P305" s="23"/>
      <c r="Q305" s="23"/>
      <c r="R305" s="23"/>
      <c r="S305" s="23">
        <v>1.506</v>
      </c>
    </row>
    <row r="306" spans="1:19" x14ac:dyDescent="0.25">
      <c r="A306" s="19">
        <v>2016</v>
      </c>
      <c r="B306" s="20">
        <v>170904</v>
      </c>
      <c r="C306" s="21">
        <v>0</v>
      </c>
      <c r="D306" s="22" t="s">
        <v>461</v>
      </c>
      <c r="E306" s="22" t="s">
        <v>219</v>
      </c>
      <c r="F306" s="22" t="s">
        <v>220</v>
      </c>
      <c r="G306" s="24">
        <v>115357.943</v>
      </c>
      <c r="H306" s="23">
        <v>274922.06099999999</v>
      </c>
      <c r="I306" s="23">
        <v>0.92</v>
      </c>
      <c r="J306" s="23">
        <v>274922.98099999997</v>
      </c>
      <c r="K306" s="23">
        <v>16232.714</v>
      </c>
      <c r="L306" s="23"/>
      <c r="M306" s="23"/>
      <c r="N306" s="23"/>
      <c r="O306" s="23"/>
      <c r="P306" s="23">
        <v>159045.30100000001</v>
      </c>
      <c r="Q306" s="23">
        <v>85335.248999999996</v>
      </c>
      <c r="R306" s="23">
        <v>111065.22199999999</v>
      </c>
      <c r="S306" s="23">
        <v>18658.402999999998</v>
      </c>
    </row>
    <row r="307" spans="1:19" x14ac:dyDescent="0.25">
      <c r="A307" s="19">
        <v>2016</v>
      </c>
      <c r="B307" s="20">
        <v>180101</v>
      </c>
      <c r="C307" s="21">
        <v>0</v>
      </c>
      <c r="D307" s="22" t="s">
        <v>462</v>
      </c>
      <c r="E307" s="22" t="s">
        <v>104</v>
      </c>
      <c r="F307" s="22" t="s">
        <v>105</v>
      </c>
      <c r="G307" s="24">
        <v>2.2469999999999999</v>
      </c>
      <c r="H307" s="23">
        <v>27.407000000000011</v>
      </c>
      <c r="I307" s="23">
        <v>0.55300000000000005</v>
      </c>
      <c r="J307" s="23">
        <v>27.960000000000012</v>
      </c>
      <c r="K307" s="23"/>
      <c r="L307" s="23"/>
      <c r="M307" s="23">
        <v>3.0249999999999999</v>
      </c>
      <c r="N307" s="23"/>
      <c r="O307" s="23">
        <v>15.429</v>
      </c>
      <c r="P307" s="23"/>
      <c r="Q307" s="23"/>
      <c r="R307" s="23">
        <v>11.573</v>
      </c>
      <c r="S307" s="23">
        <v>0.19699999999999998</v>
      </c>
    </row>
    <row r="308" spans="1:19" x14ac:dyDescent="0.25">
      <c r="A308" s="40">
        <v>2016</v>
      </c>
      <c r="B308" s="20">
        <v>180102</v>
      </c>
      <c r="C308" s="21">
        <v>0</v>
      </c>
      <c r="D308" s="22" t="s">
        <v>463</v>
      </c>
      <c r="E308" s="22" t="s">
        <v>104</v>
      </c>
      <c r="F308" s="22" t="s">
        <v>105</v>
      </c>
      <c r="G308" s="43">
        <v>0.63700000000000001</v>
      </c>
      <c r="H308" s="31">
        <v>39.113</v>
      </c>
      <c r="I308" s="31">
        <v>1.94</v>
      </c>
      <c r="J308" s="31">
        <v>41.052999999999997</v>
      </c>
      <c r="K308" s="31">
        <v>8.5980000000000008</v>
      </c>
      <c r="L308" s="31"/>
      <c r="M308" s="31"/>
      <c r="N308" s="31"/>
      <c r="O308" s="31">
        <v>32.832999999999998</v>
      </c>
      <c r="P308" s="31"/>
      <c r="Q308" s="31"/>
      <c r="R308" s="31"/>
      <c r="S308" s="31">
        <v>0.16300000000000001</v>
      </c>
    </row>
    <row r="309" spans="1:19" x14ac:dyDescent="0.25">
      <c r="A309" s="19">
        <v>2016</v>
      </c>
      <c r="B309" s="20">
        <v>180103</v>
      </c>
      <c r="C309" s="21">
        <v>1</v>
      </c>
      <c r="D309" s="22" t="s">
        <v>106</v>
      </c>
      <c r="E309" s="22" t="s">
        <v>107</v>
      </c>
      <c r="F309" s="22" t="s">
        <v>108</v>
      </c>
      <c r="G309" s="24">
        <v>2.7619999999999996</v>
      </c>
      <c r="H309" s="23">
        <v>1233.3989999999999</v>
      </c>
      <c r="I309" s="23">
        <v>0.95599999999999996</v>
      </c>
      <c r="J309" s="23">
        <v>1234.3549999999998</v>
      </c>
      <c r="K309" s="23"/>
      <c r="L309" s="23"/>
      <c r="M309" s="23">
        <v>127.121</v>
      </c>
      <c r="N309" s="23"/>
      <c r="O309" s="23">
        <v>303.56</v>
      </c>
      <c r="P309" s="23"/>
      <c r="Q309" s="23"/>
      <c r="R309" s="23">
        <v>803.23099999999999</v>
      </c>
      <c r="S309" s="23">
        <v>2.1840000000000002</v>
      </c>
    </row>
    <row r="310" spans="1:19" x14ac:dyDescent="0.25">
      <c r="A310" s="19">
        <v>2016</v>
      </c>
      <c r="B310" s="20">
        <v>180104</v>
      </c>
      <c r="C310" s="21">
        <v>0</v>
      </c>
      <c r="D310" s="22" t="s">
        <v>464</v>
      </c>
      <c r="E310" s="22" t="s">
        <v>104</v>
      </c>
      <c r="F310" s="22" t="s">
        <v>105</v>
      </c>
      <c r="G310" s="24">
        <v>6.6219999999999999</v>
      </c>
      <c r="H310" s="23">
        <v>342.73399999999998</v>
      </c>
      <c r="I310" s="23">
        <v>61.167999999999999</v>
      </c>
      <c r="J310" s="23">
        <v>403.90199999999999</v>
      </c>
      <c r="K310" s="23">
        <v>181.53</v>
      </c>
      <c r="L310" s="23"/>
      <c r="M310" s="23"/>
      <c r="N310" s="23">
        <v>133.26599999999999</v>
      </c>
      <c r="O310" s="23"/>
      <c r="P310" s="23">
        <v>16.649999999999999</v>
      </c>
      <c r="Q310" s="23"/>
      <c r="R310" s="23">
        <v>58.109000000000002</v>
      </c>
      <c r="S310" s="23">
        <v>20.451000000000001</v>
      </c>
    </row>
    <row r="311" spans="1:19" x14ac:dyDescent="0.25">
      <c r="A311" s="25">
        <v>2016</v>
      </c>
      <c r="B311" s="26">
        <v>180106</v>
      </c>
      <c r="C311" s="27">
        <v>1</v>
      </c>
      <c r="D311" s="28" t="s">
        <v>465</v>
      </c>
      <c r="E311" s="28" t="s">
        <v>57</v>
      </c>
      <c r="F311" s="28" t="s">
        <v>58</v>
      </c>
      <c r="G311" s="29">
        <v>17.083000000000002</v>
      </c>
      <c r="H311" s="30">
        <v>60.113</v>
      </c>
      <c r="I311" s="30">
        <v>3.3000000000000002E-2</v>
      </c>
      <c r="J311" s="30">
        <v>60.146000000000001</v>
      </c>
      <c r="K311" s="30"/>
      <c r="L311" s="30"/>
      <c r="M311" s="30"/>
      <c r="N311" s="30"/>
      <c r="O311" s="30">
        <v>61.985999999999997</v>
      </c>
      <c r="P311" s="30"/>
      <c r="Q311" s="30"/>
      <c r="R311" s="30">
        <v>1.627</v>
      </c>
      <c r="S311" s="30">
        <v>13.613999999999999</v>
      </c>
    </row>
    <row r="312" spans="1:19" x14ac:dyDescent="0.25">
      <c r="A312" s="25">
        <v>2016</v>
      </c>
      <c r="B312" s="26">
        <v>180107</v>
      </c>
      <c r="C312" s="27">
        <v>0</v>
      </c>
      <c r="D312" s="28" t="s">
        <v>466</v>
      </c>
      <c r="E312" s="28" t="s">
        <v>57</v>
      </c>
      <c r="F312" s="28" t="s">
        <v>58</v>
      </c>
      <c r="G312" s="29">
        <v>0.76100000000000001</v>
      </c>
      <c r="H312" s="30">
        <v>0.6399999999999999</v>
      </c>
      <c r="I312" s="30"/>
      <c r="J312" s="30">
        <v>0.6399999999999999</v>
      </c>
      <c r="K312" s="30"/>
      <c r="L312" s="30"/>
      <c r="M312" s="30"/>
      <c r="N312" s="30"/>
      <c r="O312" s="30">
        <v>0.76600000000000001</v>
      </c>
      <c r="P312" s="30"/>
      <c r="Q312" s="30"/>
      <c r="R312" s="30">
        <v>0.13800000000000001</v>
      </c>
      <c r="S312" s="30">
        <v>0.497</v>
      </c>
    </row>
    <row r="313" spans="1:19" x14ac:dyDescent="0.25">
      <c r="A313" s="25">
        <v>2016</v>
      </c>
      <c r="B313" s="26">
        <v>180108</v>
      </c>
      <c r="C313" s="27">
        <v>1</v>
      </c>
      <c r="D313" s="28" t="s">
        <v>109</v>
      </c>
      <c r="E313" s="28" t="s">
        <v>110</v>
      </c>
      <c r="F313" s="28" t="s">
        <v>111</v>
      </c>
      <c r="G313" s="29">
        <v>0.56399999999999995</v>
      </c>
      <c r="H313" s="30">
        <v>4.9450000000000003</v>
      </c>
      <c r="I313" s="30"/>
      <c r="J313" s="30">
        <v>4.9450000000000003</v>
      </c>
      <c r="K313" s="30"/>
      <c r="L313" s="30"/>
      <c r="M313" s="30"/>
      <c r="N313" s="30"/>
      <c r="O313" s="30">
        <v>5.5039999999999996</v>
      </c>
      <c r="P313" s="30"/>
      <c r="Q313" s="30"/>
      <c r="R313" s="30"/>
      <c r="S313" s="30">
        <v>5.0000000000000001E-3</v>
      </c>
    </row>
    <row r="314" spans="1:19" x14ac:dyDescent="0.25">
      <c r="A314" s="25">
        <v>2016</v>
      </c>
      <c r="B314" s="26">
        <v>180109</v>
      </c>
      <c r="C314" s="27">
        <v>0</v>
      </c>
      <c r="D314" s="28" t="s">
        <v>467</v>
      </c>
      <c r="E314" s="28" t="s">
        <v>110</v>
      </c>
      <c r="F314" s="28" t="s">
        <v>111</v>
      </c>
      <c r="G314" s="29">
        <v>33.048000000000002</v>
      </c>
      <c r="H314" s="30">
        <v>115.46599999999999</v>
      </c>
      <c r="I314" s="30">
        <v>0.11100000000000421</v>
      </c>
      <c r="J314" s="30">
        <v>115.577</v>
      </c>
      <c r="K314" s="30"/>
      <c r="L314" s="30"/>
      <c r="M314" s="30">
        <v>58.04</v>
      </c>
      <c r="N314" s="30">
        <v>22.48</v>
      </c>
      <c r="O314" s="30">
        <v>44.777000000000001</v>
      </c>
      <c r="P314" s="30"/>
      <c r="Q314" s="30"/>
      <c r="R314" s="30"/>
      <c r="S314" s="30">
        <v>23.327999999999999</v>
      </c>
    </row>
    <row r="315" spans="1:19" x14ac:dyDescent="0.25">
      <c r="A315" s="19">
        <v>2016</v>
      </c>
      <c r="B315" s="20">
        <v>180201</v>
      </c>
      <c r="C315" s="21">
        <v>0</v>
      </c>
      <c r="D315" s="22" t="s">
        <v>468</v>
      </c>
      <c r="E315" s="22" t="s">
        <v>112</v>
      </c>
      <c r="F315" s="22" t="s">
        <v>116</v>
      </c>
      <c r="G315" s="24">
        <v>6.2E-2</v>
      </c>
      <c r="H315" s="23">
        <v>0.28000000000000014</v>
      </c>
      <c r="I315" s="23"/>
      <c r="J315" s="23">
        <v>0.28000000000000014</v>
      </c>
      <c r="K315" s="23"/>
      <c r="L315" s="23"/>
      <c r="M315" s="23">
        <v>5.0000000000000001E-3</v>
      </c>
      <c r="N315" s="23"/>
      <c r="O315" s="23">
        <v>0.30399999999999999</v>
      </c>
      <c r="P315" s="23"/>
      <c r="Q315" s="23"/>
      <c r="R315" s="23"/>
      <c r="S315" s="23">
        <v>3.3000000000000002E-2</v>
      </c>
    </row>
    <row r="316" spans="1:19" x14ac:dyDescent="0.25">
      <c r="A316" s="19">
        <v>2016</v>
      </c>
      <c r="B316" s="20">
        <v>180202</v>
      </c>
      <c r="C316" s="21">
        <v>1</v>
      </c>
      <c r="D316" s="22" t="s">
        <v>106</v>
      </c>
      <c r="E316" s="22" t="s">
        <v>113</v>
      </c>
      <c r="F316" s="22" t="s">
        <v>114</v>
      </c>
      <c r="G316" s="24">
        <v>2.5000000000000001E-2</v>
      </c>
      <c r="H316" s="23">
        <v>7.363999999999999</v>
      </c>
      <c r="I316" s="23"/>
      <c r="J316" s="23">
        <v>7.363999999999999</v>
      </c>
      <c r="K316" s="23"/>
      <c r="L316" s="23"/>
      <c r="M316" s="23">
        <v>2.3359999999999999</v>
      </c>
      <c r="N316" s="23"/>
      <c r="O316" s="23">
        <v>4.7329999999999997</v>
      </c>
      <c r="P316" s="23"/>
      <c r="Q316" s="23"/>
      <c r="R316" s="23">
        <v>0.254</v>
      </c>
      <c r="S316" s="23">
        <v>6.6000000000000003E-2</v>
      </c>
    </row>
    <row r="317" spans="1:19" x14ac:dyDescent="0.25">
      <c r="A317" s="19">
        <v>2016</v>
      </c>
      <c r="B317" s="20">
        <v>180203</v>
      </c>
      <c r="C317" s="21">
        <v>0</v>
      </c>
      <c r="D317" s="22" t="s">
        <v>115</v>
      </c>
      <c r="E317" s="22" t="s">
        <v>112</v>
      </c>
      <c r="F317" s="22" t="s">
        <v>116</v>
      </c>
      <c r="G317" s="24">
        <v>0.08</v>
      </c>
      <c r="H317" s="23">
        <v>0.97100000000000053</v>
      </c>
      <c r="I317" s="23"/>
      <c r="J317" s="23">
        <v>0.97100000000000053</v>
      </c>
      <c r="K317" s="23"/>
      <c r="L317" s="23"/>
      <c r="M317" s="23"/>
      <c r="N317" s="23"/>
      <c r="O317" s="23">
        <v>0.54900000000000004</v>
      </c>
      <c r="P317" s="23"/>
      <c r="Q317" s="23"/>
      <c r="R317" s="23">
        <v>0.48599999999999999</v>
      </c>
      <c r="S317" s="23">
        <v>1.6000000000000569E-2</v>
      </c>
    </row>
    <row r="318" spans="1:19" x14ac:dyDescent="0.25">
      <c r="A318" s="25">
        <v>2016</v>
      </c>
      <c r="B318" s="26">
        <v>180205</v>
      </c>
      <c r="C318" s="27">
        <v>1</v>
      </c>
      <c r="D318" s="28" t="s">
        <v>465</v>
      </c>
      <c r="E318" s="28" t="s">
        <v>57</v>
      </c>
      <c r="F318" s="28" t="s">
        <v>58</v>
      </c>
      <c r="G318" s="29">
        <v>7.4870000000000001</v>
      </c>
      <c r="H318" s="30">
        <v>1.6979999999999995</v>
      </c>
      <c r="I318" s="30"/>
      <c r="J318" s="30">
        <v>1.6979999999999995</v>
      </c>
      <c r="K318" s="30"/>
      <c r="L318" s="30"/>
      <c r="M318" s="30"/>
      <c r="N318" s="30"/>
      <c r="O318" s="30">
        <v>3.5550000000000002</v>
      </c>
      <c r="P318" s="30"/>
      <c r="Q318" s="30"/>
      <c r="R318" s="30"/>
      <c r="S318" s="30">
        <v>5.6300000000000008</v>
      </c>
    </row>
    <row r="319" spans="1:19" x14ac:dyDescent="0.25">
      <c r="A319" s="25">
        <v>2016</v>
      </c>
      <c r="B319" s="26">
        <v>180206</v>
      </c>
      <c r="C319" s="27">
        <v>0</v>
      </c>
      <c r="D319" s="28" t="s">
        <v>469</v>
      </c>
      <c r="E319" s="28" t="s">
        <v>57</v>
      </c>
      <c r="F319" s="28" t="s">
        <v>58</v>
      </c>
      <c r="G319" s="29">
        <v>3.0000000000000001E-3</v>
      </c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>
        <v>3.0000000000000001E-3</v>
      </c>
    </row>
    <row r="320" spans="1:19" x14ac:dyDescent="0.25">
      <c r="A320" s="25">
        <v>2016</v>
      </c>
      <c r="B320" s="26">
        <v>180207</v>
      </c>
      <c r="C320" s="27">
        <v>1</v>
      </c>
      <c r="D320" s="28" t="s">
        <v>109</v>
      </c>
      <c r="E320" s="28" t="s">
        <v>110</v>
      </c>
      <c r="F320" s="28" t="s">
        <v>111</v>
      </c>
      <c r="G320" s="29">
        <v>4.0000000000000001E-3</v>
      </c>
      <c r="H320" s="30">
        <v>6.6000000000000003E-2</v>
      </c>
      <c r="I320" s="30"/>
      <c r="J320" s="30">
        <v>6.6000000000000003E-2</v>
      </c>
      <c r="K320" s="30"/>
      <c r="L320" s="30"/>
      <c r="M320" s="30"/>
      <c r="N320" s="30"/>
      <c r="O320" s="30">
        <v>7.0000000000000007E-2</v>
      </c>
      <c r="P320" s="30"/>
      <c r="Q320" s="30"/>
      <c r="R320" s="30"/>
      <c r="S320" s="30">
        <v>0</v>
      </c>
    </row>
    <row r="321" spans="1:19" x14ac:dyDescent="0.25">
      <c r="A321" s="25">
        <v>2016</v>
      </c>
      <c r="B321" s="26">
        <v>180208</v>
      </c>
      <c r="C321" s="27">
        <v>0</v>
      </c>
      <c r="D321" s="28" t="s">
        <v>470</v>
      </c>
      <c r="E321" s="28" t="s">
        <v>110</v>
      </c>
      <c r="F321" s="28" t="s">
        <v>111</v>
      </c>
      <c r="G321" s="29">
        <v>0.06</v>
      </c>
      <c r="H321" s="30">
        <v>0.75300000000000011</v>
      </c>
      <c r="I321" s="30"/>
      <c r="J321" s="30">
        <v>0.75300000000000011</v>
      </c>
      <c r="K321" s="30"/>
      <c r="L321" s="30"/>
      <c r="M321" s="30"/>
      <c r="N321" s="30"/>
      <c r="O321" s="30">
        <v>0.66600000000000004</v>
      </c>
      <c r="P321" s="30"/>
      <c r="Q321" s="30"/>
      <c r="R321" s="30"/>
      <c r="S321" s="30">
        <v>0.14699999999999999</v>
      </c>
    </row>
    <row r="322" spans="1:19" x14ac:dyDescent="0.25">
      <c r="A322" s="19">
        <v>2016</v>
      </c>
      <c r="B322" s="20">
        <v>190102</v>
      </c>
      <c r="C322" s="21">
        <v>0</v>
      </c>
      <c r="D322" s="22" t="s">
        <v>304</v>
      </c>
      <c r="E322" s="22" t="s">
        <v>184</v>
      </c>
      <c r="F322" s="22" t="s">
        <v>185</v>
      </c>
      <c r="G322" s="24">
        <v>0</v>
      </c>
      <c r="H322" s="23"/>
      <c r="I322" s="23">
        <v>2348.08</v>
      </c>
      <c r="J322" s="23">
        <v>2348.08</v>
      </c>
      <c r="K322" s="23"/>
      <c r="L322" s="23"/>
      <c r="M322" s="23"/>
      <c r="N322" s="23"/>
      <c r="O322" s="23"/>
      <c r="P322" s="23"/>
      <c r="Q322" s="23"/>
      <c r="R322" s="23">
        <v>1816.95</v>
      </c>
      <c r="S322" s="23">
        <v>531.13</v>
      </c>
    </row>
    <row r="323" spans="1:19" x14ac:dyDescent="0.25">
      <c r="A323" s="19">
        <v>2016</v>
      </c>
      <c r="B323" s="20">
        <v>190107</v>
      </c>
      <c r="C323" s="21">
        <v>1</v>
      </c>
      <c r="D323" s="22" t="s">
        <v>235</v>
      </c>
      <c r="E323" s="22" t="s">
        <v>236</v>
      </c>
      <c r="F323" s="22" t="s">
        <v>237</v>
      </c>
      <c r="G323" s="23">
        <v>646.41599999999994</v>
      </c>
      <c r="H323" s="23">
        <v>3.43</v>
      </c>
      <c r="I323" s="23">
        <v>209.715</v>
      </c>
      <c r="J323" s="23">
        <v>213.14500000000001</v>
      </c>
      <c r="K323" s="23"/>
      <c r="L323" s="23"/>
      <c r="M323" s="23"/>
      <c r="N323" s="23"/>
      <c r="O323" s="23"/>
      <c r="P323" s="23"/>
      <c r="Q323" s="23"/>
      <c r="R323" s="23"/>
      <c r="S323" s="23">
        <v>859.56100000000004</v>
      </c>
    </row>
    <row r="324" spans="1:19" x14ac:dyDescent="0.25">
      <c r="A324" s="19">
        <v>2016</v>
      </c>
      <c r="B324" s="20">
        <v>190110</v>
      </c>
      <c r="C324" s="21">
        <v>1</v>
      </c>
      <c r="D324" s="22" t="s">
        <v>471</v>
      </c>
      <c r="E324" s="22" t="s">
        <v>97</v>
      </c>
      <c r="F324" s="22" t="s">
        <v>98</v>
      </c>
      <c r="G324" s="24">
        <v>5.7779999999999996</v>
      </c>
      <c r="H324" s="23">
        <v>19.282999999999998</v>
      </c>
      <c r="I324" s="23"/>
      <c r="J324" s="23">
        <v>19.282999999999998</v>
      </c>
      <c r="K324" s="23"/>
      <c r="L324" s="23"/>
      <c r="M324" s="23"/>
      <c r="N324" s="23">
        <v>19.584</v>
      </c>
      <c r="O324" s="23"/>
      <c r="P324" s="23"/>
      <c r="Q324" s="23"/>
      <c r="R324" s="23"/>
      <c r="S324" s="23">
        <v>5.4770000000000003</v>
      </c>
    </row>
    <row r="325" spans="1:19" x14ac:dyDescent="0.25">
      <c r="A325" s="19">
        <v>2016</v>
      </c>
      <c r="B325" s="20">
        <v>190111</v>
      </c>
      <c r="C325" s="21">
        <v>1</v>
      </c>
      <c r="D325" s="22" t="s">
        <v>472</v>
      </c>
      <c r="E325" s="22" t="s">
        <v>236</v>
      </c>
      <c r="F325" s="22" t="s">
        <v>237</v>
      </c>
      <c r="G325" s="24">
        <v>0</v>
      </c>
      <c r="H325" s="23"/>
      <c r="I325" s="23">
        <v>916.46299999999997</v>
      </c>
      <c r="J325" s="23">
        <v>916.46299999999997</v>
      </c>
      <c r="K325" s="23">
        <v>430.21199999999999</v>
      </c>
      <c r="L325" s="23"/>
      <c r="M325" s="23"/>
      <c r="N325" s="23"/>
      <c r="O325" s="23"/>
      <c r="P325" s="23"/>
      <c r="Q325" s="23"/>
      <c r="R325" s="23"/>
      <c r="S325" s="23">
        <v>486.25099999999998</v>
      </c>
    </row>
    <row r="326" spans="1:19" x14ac:dyDescent="0.25">
      <c r="A326" s="19">
        <v>2016</v>
      </c>
      <c r="B326" s="20">
        <v>190112</v>
      </c>
      <c r="C326" s="21">
        <v>0</v>
      </c>
      <c r="D326" s="22" t="s">
        <v>473</v>
      </c>
      <c r="E326" s="22" t="s">
        <v>236</v>
      </c>
      <c r="F326" s="22" t="s">
        <v>237</v>
      </c>
      <c r="G326" s="24">
        <v>33574.178</v>
      </c>
      <c r="H326" s="23">
        <v>790.77599999999802</v>
      </c>
      <c r="I326" s="23">
        <v>70720.203999999998</v>
      </c>
      <c r="J326" s="23">
        <v>71510.98</v>
      </c>
      <c r="K326" s="23">
        <v>61.36</v>
      </c>
      <c r="L326" s="23"/>
      <c r="M326" s="23"/>
      <c r="N326" s="23"/>
      <c r="O326" s="23"/>
      <c r="P326" s="23"/>
      <c r="Q326" s="23">
        <v>77092.86</v>
      </c>
      <c r="R326" s="23">
        <v>11593.04</v>
      </c>
      <c r="S326" s="23">
        <v>16337.897999999999</v>
      </c>
    </row>
    <row r="327" spans="1:19" x14ac:dyDescent="0.25">
      <c r="A327" s="19">
        <v>2016</v>
      </c>
      <c r="B327" s="20">
        <v>190113</v>
      </c>
      <c r="C327" s="21">
        <v>1</v>
      </c>
      <c r="D327" s="22" t="s">
        <v>474</v>
      </c>
      <c r="E327" s="22" t="s">
        <v>236</v>
      </c>
      <c r="F327" s="22" t="s">
        <v>237</v>
      </c>
      <c r="G327" s="23">
        <v>880.31</v>
      </c>
      <c r="H327" s="23"/>
      <c r="I327" s="23">
        <v>9366.5860000000011</v>
      </c>
      <c r="J327" s="23">
        <v>9366.5860000000011</v>
      </c>
      <c r="K327" s="23"/>
      <c r="L327" s="23"/>
      <c r="M327" s="23">
        <v>8004.2669999999998</v>
      </c>
      <c r="N327" s="23"/>
      <c r="O327" s="23"/>
      <c r="P327" s="23"/>
      <c r="Q327" s="23"/>
      <c r="R327" s="23"/>
      <c r="S327" s="23">
        <v>2242.6289999999999</v>
      </c>
    </row>
    <row r="328" spans="1:19" x14ac:dyDescent="0.25">
      <c r="A328" s="19">
        <v>2016</v>
      </c>
      <c r="B328" s="20">
        <v>190116</v>
      </c>
      <c r="C328" s="21">
        <v>0</v>
      </c>
      <c r="D328" s="22" t="s">
        <v>475</v>
      </c>
      <c r="E328" s="22" t="s">
        <v>236</v>
      </c>
      <c r="F328" s="22" t="s">
        <v>237</v>
      </c>
      <c r="G328" s="24">
        <v>63.811999999999998</v>
      </c>
      <c r="H328" s="23"/>
      <c r="I328" s="23">
        <v>1024.348</v>
      </c>
      <c r="J328" s="23">
        <v>1024.348</v>
      </c>
      <c r="K328" s="23">
        <v>1088.1600000000001</v>
      </c>
      <c r="L328" s="23"/>
      <c r="M328" s="23"/>
      <c r="N328" s="23"/>
      <c r="O328" s="23"/>
      <c r="P328" s="23"/>
      <c r="Q328" s="23"/>
      <c r="R328" s="23"/>
      <c r="S328" s="23">
        <v>0</v>
      </c>
    </row>
    <row r="329" spans="1:19" x14ac:dyDescent="0.25">
      <c r="A329" s="19">
        <v>2016</v>
      </c>
      <c r="B329" s="20">
        <v>190118</v>
      </c>
      <c r="C329" s="21">
        <v>0</v>
      </c>
      <c r="D329" s="22" t="s">
        <v>476</v>
      </c>
      <c r="E329" s="22" t="s">
        <v>236</v>
      </c>
      <c r="F329" s="22" t="s">
        <v>237</v>
      </c>
      <c r="G329" s="24">
        <v>0</v>
      </c>
      <c r="H329" s="23">
        <v>0.3</v>
      </c>
      <c r="I329" s="23"/>
      <c r="J329" s="23">
        <v>0.3</v>
      </c>
      <c r="K329" s="23">
        <v>0.3</v>
      </c>
      <c r="L329" s="23"/>
      <c r="M329" s="23"/>
      <c r="N329" s="23"/>
      <c r="O329" s="23"/>
      <c r="P329" s="23"/>
      <c r="Q329" s="23"/>
      <c r="R329" s="23"/>
      <c r="S329" s="23">
        <v>0</v>
      </c>
    </row>
    <row r="330" spans="1:19" x14ac:dyDescent="0.25">
      <c r="A330" s="53">
        <v>2016</v>
      </c>
      <c r="B330" s="34">
        <v>190205</v>
      </c>
      <c r="C330" s="35">
        <v>1</v>
      </c>
      <c r="D330" s="36" t="s">
        <v>477</v>
      </c>
      <c r="E330" s="36" t="s">
        <v>238</v>
      </c>
      <c r="F330" s="36" t="s">
        <v>239</v>
      </c>
      <c r="G330" s="54">
        <v>77.569000000000003</v>
      </c>
      <c r="H330" s="55">
        <v>70.892000000000024</v>
      </c>
      <c r="I330" s="55">
        <v>25.314</v>
      </c>
      <c r="J330" s="55">
        <v>96.206000000000003</v>
      </c>
      <c r="K330" s="55"/>
      <c r="L330" s="55"/>
      <c r="M330" s="55">
        <v>18.079999999999998</v>
      </c>
      <c r="N330" s="55">
        <v>11.852</v>
      </c>
      <c r="O330" s="55"/>
      <c r="P330" s="55"/>
      <c r="Q330" s="55"/>
      <c r="R330" s="55">
        <v>31.425000000000001</v>
      </c>
      <c r="S330" s="55">
        <v>112.41799999999999</v>
      </c>
    </row>
    <row r="331" spans="1:19" x14ac:dyDescent="0.25">
      <c r="A331" s="19">
        <v>2016</v>
      </c>
      <c r="B331" s="20">
        <v>190206</v>
      </c>
      <c r="C331" s="21">
        <v>0</v>
      </c>
      <c r="D331" s="22" t="s">
        <v>478</v>
      </c>
      <c r="E331" s="22" t="s">
        <v>238</v>
      </c>
      <c r="F331" s="22" t="s">
        <v>239</v>
      </c>
      <c r="G331" s="24">
        <v>13623.92</v>
      </c>
      <c r="H331" s="23">
        <v>847.16</v>
      </c>
      <c r="I331" s="23"/>
      <c r="J331" s="23">
        <v>847.16</v>
      </c>
      <c r="K331" s="23"/>
      <c r="L331" s="23"/>
      <c r="M331" s="23"/>
      <c r="N331" s="23"/>
      <c r="O331" s="23"/>
      <c r="P331" s="23">
        <v>14471.08</v>
      </c>
      <c r="Q331" s="23"/>
      <c r="R331" s="23"/>
      <c r="S331" s="23">
        <v>0</v>
      </c>
    </row>
    <row r="332" spans="1:19" x14ac:dyDescent="0.25">
      <c r="A332" s="19">
        <v>2016</v>
      </c>
      <c r="B332" s="20">
        <v>190503</v>
      </c>
      <c r="C332" s="21">
        <v>0</v>
      </c>
      <c r="D332" s="22" t="s">
        <v>479</v>
      </c>
      <c r="E332" s="22" t="s">
        <v>121</v>
      </c>
      <c r="F332" s="22" t="s">
        <v>122</v>
      </c>
      <c r="G332" s="46">
        <v>0</v>
      </c>
      <c r="H332" s="30"/>
      <c r="I332" s="47">
        <v>6531.42</v>
      </c>
      <c r="J332" s="30">
        <f>H332+I332</f>
        <v>6531.42</v>
      </c>
      <c r="K332" s="30"/>
      <c r="L332" s="30"/>
      <c r="M332" s="30"/>
      <c r="N332" s="30"/>
      <c r="O332" s="30"/>
      <c r="P332" s="30"/>
      <c r="Q332" s="30">
        <v>6531.42</v>
      </c>
      <c r="R332" s="30"/>
      <c r="S332" s="30">
        <v>0</v>
      </c>
    </row>
    <row r="333" spans="1:19" x14ac:dyDescent="0.25">
      <c r="A333" s="19">
        <v>2016</v>
      </c>
      <c r="B333" s="20">
        <v>190599</v>
      </c>
      <c r="C333" s="21">
        <v>0</v>
      </c>
      <c r="D333" s="22" t="s">
        <v>35</v>
      </c>
      <c r="E333" s="22" t="s">
        <v>44</v>
      </c>
      <c r="F333" s="22" t="s">
        <v>36</v>
      </c>
      <c r="G333" s="24">
        <v>0</v>
      </c>
      <c r="H333" s="23"/>
      <c r="I333" s="23">
        <v>6916.14</v>
      </c>
      <c r="J333" s="23">
        <v>6916.14</v>
      </c>
      <c r="K333" s="23"/>
      <c r="L333" s="23"/>
      <c r="M333" s="23"/>
      <c r="N333" s="23"/>
      <c r="O333" s="23"/>
      <c r="P333" s="23"/>
      <c r="Q333" s="23">
        <v>6916.14</v>
      </c>
      <c r="R333" s="23"/>
      <c r="S333" s="23">
        <v>0</v>
      </c>
    </row>
    <row r="334" spans="1:19" x14ac:dyDescent="0.25">
      <c r="A334" s="19">
        <v>2016</v>
      </c>
      <c r="B334" s="20">
        <v>190801</v>
      </c>
      <c r="C334" s="21">
        <v>0</v>
      </c>
      <c r="D334" s="22" t="s">
        <v>480</v>
      </c>
      <c r="E334" s="22" t="s">
        <v>44</v>
      </c>
      <c r="F334" s="22" t="s">
        <v>36</v>
      </c>
      <c r="G334" s="24">
        <v>0</v>
      </c>
      <c r="H334" s="23">
        <v>2397.4</v>
      </c>
      <c r="I334" s="23">
        <v>27.02</v>
      </c>
      <c r="J334" s="23">
        <v>2424.42</v>
      </c>
      <c r="K334" s="23">
        <v>2424.42</v>
      </c>
      <c r="L334" s="23"/>
      <c r="M334" s="23"/>
      <c r="N334" s="23"/>
      <c r="O334" s="23"/>
      <c r="P334" s="23"/>
      <c r="Q334" s="23"/>
      <c r="R334" s="23"/>
      <c r="S334" s="23">
        <v>0</v>
      </c>
    </row>
    <row r="335" spans="1:19" x14ac:dyDescent="0.25">
      <c r="A335" s="19">
        <v>2016</v>
      </c>
      <c r="B335" s="20">
        <v>190802</v>
      </c>
      <c r="C335" s="21">
        <v>0</v>
      </c>
      <c r="D335" s="22" t="s">
        <v>240</v>
      </c>
      <c r="E335" s="22" t="s">
        <v>22</v>
      </c>
      <c r="F335" s="22" t="s">
        <v>23</v>
      </c>
      <c r="G335" s="24">
        <v>1169.76</v>
      </c>
      <c r="H335" s="23">
        <v>6585.8519999999999</v>
      </c>
      <c r="I335" s="23">
        <v>75.070999999999998</v>
      </c>
      <c r="J335" s="23">
        <v>6660.9229999999998</v>
      </c>
      <c r="K335" s="23">
        <v>1520.4909999999998</v>
      </c>
      <c r="L335" s="23"/>
      <c r="M335" s="23"/>
      <c r="N335" s="23"/>
      <c r="O335" s="23"/>
      <c r="P335" s="23">
        <v>3298.5</v>
      </c>
      <c r="Q335" s="23">
        <v>1672.932</v>
      </c>
      <c r="R335" s="23"/>
      <c r="S335" s="23">
        <v>1338.76</v>
      </c>
    </row>
    <row r="336" spans="1:19" x14ac:dyDescent="0.25">
      <c r="A336" s="19">
        <v>2016</v>
      </c>
      <c r="B336" s="20" t="s">
        <v>513</v>
      </c>
      <c r="C336" s="21">
        <v>0</v>
      </c>
      <c r="D336" s="22" t="s">
        <v>305</v>
      </c>
      <c r="E336" s="22" t="s">
        <v>306</v>
      </c>
      <c r="F336" s="22" t="s">
        <v>307</v>
      </c>
      <c r="G336" s="50">
        <v>0</v>
      </c>
      <c r="H336" s="23">
        <v>39158.105999999985</v>
      </c>
      <c r="I336" s="23">
        <v>5263.8129999999992</v>
      </c>
      <c r="J336" s="23">
        <v>44421.918999999987</v>
      </c>
      <c r="K336" s="23">
        <v>2597.4319999999998</v>
      </c>
      <c r="L336" s="23">
        <v>3026.9059999999999</v>
      </c>
      <c r="M336" s="23">
        <v>0</v>
      </c>
      <c r="N336" s="23">
        <v>0</v>
      </c>
      <c r="O336" s="23">
        <v>0</v>
      </c>
      <c r="P336" s="23">
        <v>13629.355</v>
      </c>
      <c r="Q336" s="23">
        <v>9701.8460000000014</v>
      </c>
      <c r="R336" s="23">
        <v>2993.3160000000003</v>
      </c>
      <c r="S336" s="23">
        <v>12473.063999999982</v>
      </c>
    </row>
    <row r="337" spans="1:19" x14ac:dyDescent="0.25">
      <c r="A337" s="25">
        <v>2016</v>
      </c>
      <c r="B337" s="26">
        <v>190809</v>
      </c>
      <c r="C337" s="27">
        <v>0</v>
      </c>
      <c r="D337" s="28" t="s">
        <v>481</v>
      </c>
      <c r="E337" s="28" t="s">
        <v>25</v>
      </c>
      <c r="F337" s="28" t="s">
        <v>26</v>
      </c>
      <c r="G337" s="29">
        <v>32.820999999999998</v>
      </c>
      <c r="H337" s="30">
        <v>380.65699999999993</v>
      </c>
      <c r="I337" s="30">
        <v>25.8</v>
      </c>
      <c r="J337" s="30">
        <v>406.45699999999994</v>
      </c>
      <c r="K337" s="30"/>
      <c r="L337" s="30"/>
      <c r="M337" s="30">
        <v>31</v>
      </c>
      <c r="N337" s="30"/>
      <c r="O337" s="30"/>
      <c r="P337" s="30">
        <v>297.81</v>
      </c>
      <c r="Q337" s="30"/>
      <c r="R337" s="30">
        <v>76.018000000000001</v>
      </c>
      <c r="S337" s="30">
        <v>34.450000000000003</v>
      </c>
    </row>
    <row r="338" spans="1:19" x14ac:dyDescent="0.25">
      <c r="A338" s="19">
        <v>2016</v>
      </c>
      <c r="B338" s="20">
        <v>190810</v>
      </c>
      <c r="C338" s="21">
        <v>1</v>
      </c>
      <c r="D338" s="22" t="s">
        <v>482</v>
      </c>
      <c r="E338" s="22" t="s">
        <v>20</v>
      </c>
      <c r="F338" s="22" t="s">
        <v>21</v>
      </c>
      <c r="G338" s="24">
        <v>4.2999999999999997E-2</v>
      </c>
      <c r="H338" s="23"/>
      <c r="I338" s="23">
        <v>5.0000000000000001E-3</v>
      </c>
      <c r="J338" s="23">
        <v>5.0000000000000001E-3</v>
      </c>
      <c r="K338" s="23"/>
      <c r="L338" s="23"/>
      <c r="M338" s="23"/>
      <c r="N338" s="23"/>
      <c r="O338" s="23"/>
      <c r="P338" s="23"/>
      <c r="Q338" s="23"/>
      <c r="R338" s="23">
        <v>1.0999999999999999E-2</v>
      </c>
      <c r="S338" s="23">
        <v>3.6999999999999998E-2</v>
      </c>
    </row>
    <row r="339" spans="1:19" x14ac:dyDescent="0.25">
      <c r="A339" s="19">
        <v>2016</v>
      </c>
      <c r="B339" s="20">
        <v>190812</v>
      </c>
      <c r="C339" s="21">
        <v>0</v>
      </c>
      <c r="D339" s="22" t="s">
        <v>483</v>
      </c>
      <c r="E339" s="22" t="s">
        <v>53</v>
      </c>
      <c r="F339" s="22" t="s">
        <v>54</v>
      </c>
      <c r="G339" s="24">
        <v>3051</v>
      </c>
      <c r="H339" s="23">
        <v>559.41499999999996</v>
      </c>
      <c r="I339" s="23"/>
      <c r="J339" s="23">
        <v>559.41499999999996</v>
      </c>
      <c r="K339" s="23"/>
      <c r="L339" s="23">
        <v>7</v>
      </c>
      <c r="M339" s="23"/>
      <c r="N339" s="23"/>
      <c r="O339" s="23"/>
      <c r="P339" s="23"/>
      <c r="Q339" s="23">
        <v>470.41500000000002</v>
      </c>
      <c r="R339" s="23"/>
      <c r="S339" s="23">
        <v>3133</v>
      </c>
    </row>
    <row r="340" spans="1:19" x14ac:dyDescent="0.25">
      <c r="A340" s="33">
        <v>2016</v>
      </c>
      <c r="B340" s="34">
        <v>190813</v>
      </c>
      <c r="C340" s="35">
        <v>1</v>
      </c>
      <c r="D340" s="44" t="s">
        <v>484</v>
      </c>
      <c r="E340" s="44" t="s">
        <v>53</v>
      </c>
      <c r="F340" s="44" t="s">
        <v>54</v>
      </c>
      <c r="G340" s="37">
        <v>922.81600000000003</v>
      </c>
      <c r="H340" s="38">
        <v>20.486000000000004</v>
      </c>
      <c r="I340" s="38">
        <v>19.356000000000002</v>
      </c>
      <c r="J340" s="38">
        <v>39.842000000000006</v>
      </c>
      <c r="K340" s="38"/>
      <c r="L340" s="38"/>
      <c r="M340" s="38"/>
      <c r="N340" s="38">
        <v>1.9339999999999999</v>
      </c>
      <c r="O340" s="38"/>
      <c r="P340" s="38"/>
      <c r="Q340" s="38"/>
      <c r="R340" s="38">
        <v>8.827</v>
      </c>
      <c r="S340" s="38">
        <v>951.89700000000005</v>
      </c>
    </row>
    <row r="341" spans="1:19" x14ac:dyDescent="0.25">
      <c r="A341" s="25">
        <v>2016</v>
      </c>
      <c r="B341" s="26">
        <v>190814</v>
      </c>
      <c r="C341" s="27">
        <v>0</v>
      </c>
      <c r="D341" s="28" t="s">
        <v>485</v>
      </c>
      <c r="E341" s="28" t="s">
        <v>53</v>
      </c>
      <c r="F341" s="28" t="s">
        <v>54</v>
      </c>
      <c r="G341" s="29">
        <v>19.356000000000002</v>
      </c>
      <c r="H341" s="30">
        <v>3156.4169999999999</v>
      </c>
      <c r="I341" s="30"/>
      <c r="J341" s="30">
        <v>3156.4169999999999</v>
      </c>
      <c r="K341" s="30"/>
      <c r="L341" s="30"/>
      <c r="M341" s="30">
        <v>16.527000000000001</v>
      </c>
      <c r="N341" s="30"/>
      <c r="O341" s="30"/>
      <c r="P341" s="30">
        <v>3134.9</v>
      </c>
      <c r="Q341" s="30"/>
      <c r="R341" s="30">
        <v>19.356000000000002</v>
      </c>
      <c r="S341" s="30">
        <v>4.99</v>
      </c>
    </row>
    <row r="342" spans="1:19" x14ac:dyDescent="0.25">
      <c r="A342" s="19">
        <v>2016</v>
      </c>
      <c r="B342" s="20">
        <v>190899</v>
      </c>
      <c r="C342" s="21">
        <v>0</v>
      </c>
      <c r="D342" s="22" t="s">
        <v>35</v>
      </c>
      <c r="E342" s="22" t="s">
        <v>44</v>
      </c>
      <c r="F342" s="22" t="s">
        <v>36</v>
      </c>
      <c r="G342" s="24">
        <v>0</v>
      </c>
      <c r="H342" s="23">
        <v>584</v>
      </c>
      <c r="I342" s="23"/>
      <c r="J342" s="23">
        <v>584</v>
      </c>
      <c r="K342" s="23"/>
      <c r="L342" s="23"/>
      <c r="M342" s="23"/>
      <c r="N342" s="23"/>
      <c r="O342" s="23"/>
      <c r="P342" s="23">
        <v>404.2</v>
      </c>
      <c r="Q342" s="23">
        <v>154</v>
      </c>
      <c r="R342" s="23">
        <v>25.8</v>
      </c>
      <c r="S342" s="23">
        <v>0</v>
      </c>
    </row>
    <row r="343" spans="1:19" x14ac:dyDescent="0.25">
      <c r="A343" s="19">
        <v>2016</v>
      </c>
      <c r="B343" s="20">
        <v>190901</v>
      </c>
      <c r="C343" s="21">
        <v>0</v>
      </c>
      <c r="D343" s="22" t="s">
        <v>241</v>
      </c>
      <c r="E343" s="22" t="s">
        <v>22</v>
      </c>
      <c r="F343" s="22" t="s">
        <v>23</v>
      </c>
      <c r="G343" s="24">
        <v>12.015000000000001</v>
      </c>
      <c r="H343" s="23">
        <v>6.9</v>
      </c>
      <c r="I343" s="23"/>
      <c r="J343" s="23">
        <v>6.9</v>
      </c>
      <c r="K343" s="23">
        <v>5.8</v>
      </c>
      <c r="L343" s="23"/>
      <c r="M343" s="23"/>
      <c r="N343" s="23"/>
      <c r="O343" s="23"/>
      <c r="P343" s="23"/>
      <c r="Q343" s="23">
        <v>4.5999999999999996</v>
      </c>
      <c r="R343" s="23"/>
      <c r="S343" s="23">
        <v>8.5150000000000006</v>
      </c>
    </row>
    <row r="344" spans="1:19" x14ac:dyDescent="0.25">
      <c r="A344" s="19">
        <v>2016</v>
      </c>
      <c r="B344" s="20">
        <v>190902</v>
      </c>
      <c r="C344" s="21">
        <v>0</v>
      </c>
      <c r="D344" s="22" t="s">
        <v>242</v>
      </c>
      <c r="E344" s="22" t="s">
        <v>243</v>
      </c>
      <c r="F344" s="22" t="s">
        <v>244</v>
      </c>
      <c r="G344" s="45">
        <v>6295.9040000000005</v>
      </c>
      <c r="H344" s="23">
        <v>604.11400000000003</v>
      </c>
      <c r="I344" s="23"/>
      <c r="J344" s="23">
        <v>604.11400000000003</v>
      </c>
      <c r="K344" s="23"/>
      <c r="L344" s="23">
        <v>587</v>
      </c>
      <c r="M344" s="23"/>
      <c r="N344" s="23"/>
      <c r="O344" s="23"/>
      <c r="P344" s="23"/>
      <c r="Q344" s="23">
        <v>2.38</v>
      </c>
      <c r="R344" s="23"/>
      <c r="S344" s="23">
        <v>6310.6379999999999</v>
      </c>
    </row>
    <row r="345" spans="1:19" x14ac:dyDescent="0.25">
      <c r="A345" s="33">
        <v>2016</v>
      </c>
      <c r="B345" s="34">
        <v>190904</v>
      </c>
      <c r="C345" s="35">
        <v>0</v>
      </c>
      <c r="D345" s="36" t="s">
        <v>486</v>
      </c>
      <c r="E345" s="36" t="s">
        <v>97</v>
      </c>
      <c r="F345" s="36" t="s">
        <v>98</v>
      </c>
      <c r="G345" s="37">
        <v>18.04</v>
      </c>
      <c r="H345" s="38">
        <v>12.24</v>
      </c>
      <c r="I345" s="38"/>
      <c r="J345" s="38">
        <v>12.24</v>
      </c>
      <c r="K345" s="38">
        <v>2.42</v>
      </c>
      <c r="L345" s="38"/>
      <c r="M345" s="38"/>
      <c r="N345" s="38"/>
      <c r="O345" s="38"/>
      <c r="P345" s="38"/>
      <c r="Q345" s="38"/>
      <c r="R345" s="38">
        <v>27.7</v>
      </c>
      <c r="S345" s="38">
        <v>0.16</v>
      </c>
    </row>
    <row r="346" spans="1:19" x14ac:dyDescent="0.25">
      <c r="A346" s="33">
        <v>2016</v>
      </c>
      <c r="B346" s="34">
        <v>190905</v>
      </c>
      <c r="C346" s="35">
        <v>0</v>
      </c>
      <c r="D346" s="36" t="s">
        <v>381</v>
      </c>
      <c r="E346" s="36" t="s">
        <v>97</v>
      </c>
      <c r="F346" s="36" t="s">
        <v>98</v>
      </c>
      <c r="G346" s="37">
        <v>10.469000000000001</v>
      </c>
      <c r="H346" s="38">
        <v>1.093</v>
      </c>
      <c r="I346" s="38"/>
      <c r="J346" s="38">
        <v>1.093</v>
      </c>
      <c r="K346" s="38"/>
      <c r="L346" s="38"/>
      <c r="M346" s="38">
        <v>1.179</v>
      </c>
      <c r="N346" s="38"/>
      <c r="O346" s="38"/>
      <c r="P346" s="38"/>
      <c r="Q346" s="38"/>
      <c r="R346" s="38"/>
      <c r="S346" s="38">
        <v>10.383000000000001</v>
      </c>
    </row>
    <row r="347" spans="1:19" x14ac:dyDescent="0.25">
      <c r="A347" s="68">
        <v>2016</v>
      </c>
      <c r="B347" s="69">
        <v>190906</v>
      </c>
      <c r="C347" s="68">
        <v>0</v>
      </c>
      <c r="D347" s="69" t="s">
        <v>308</v>
      </c>
      <c r="E347" s="69" t="s">
        <v>97</v>
      </c>
      <c r="F347" s="69" t="s">
        <v>98</v>
      </c>
      <c r="G347" s="70">
        <v>0</v>
      </c>
      <c r="H347" s="71">
        <v>13.34</v>
      </c>
      <c r="I347" s="71"/>
      <c r="J347" s="71">
        <v>13.34</v>
      </c>
      <c r="K347" s="71"/>
      <c r="L347" s="71">
        <v>2</v>
      </c>
      <c r="M347" s="71"/>
      <c r="N347" s="71"/>
      <c r="O347" s="71"/>
      <c r="P347" s="71"/>
      <c r="Q347" s="71"/>
      <c r="R347" s="71"/>
      <c r="S347" s="71">
        <v>11.34</v>
      </c>
    </row>
    <row r="348" spans="1:19" x14ac:dyDescent="0.25">
      <c r="A348" s="51">
        <v>2016</v>
      </c>
      <c r="B348" s="20">
        <v>191001</v>
      </c>
      <c r="C348" s="21">
        <v>0</v>
      </c>
      <c r="D348" s="22" t="s">
        <v>245</v>
      </c>
      <c r="E348" s="22" t="s">
        <v>184</v>
      </c>
      <c r="F348" s="22" t="s">
        <v>185</v>
      </c>
      <c r="G348" s="50">
        <v>19.859000000000002</v>
      </c>
      <c r="H348" s="52">
        <v>276.71500000000009</v>
      </c>
      <c r="I348" s="52">
        <v>5.3519999999999994</v>
      </c>
      <c r="J348" s="52">
        <v>282.06700000000006</v>
      </c>
      <c r="K348" s="52"/>
      <c r="L348" s="52"/>
      <c r="M348" s="52"/>
      <c r="N348" s="52"/>
      <c r="O348" s="52"/>
      <c r="P348" s="52"/>
      <c r="Q348" s="52"/>
      <c r="R348" s="52">
        <v>23.92</v>
      </c>
      <c r="S348" s="52">
        <v>278.00600000000003</v>
      </c>
    </row>
    <row r="349" spans="1:19" x14ac:dyDescent="0.25">
      <c r="A349" s="19">
        <v>2016</v>
      </c>
      <c r="B349" s="20">
        <v>191002</v>
      </c>
      <c r="C349" s="21">
        <v>0</v>
      </c>
      <c r="D349" s="22" t="s">
        <v>246</v>
      </c>
      <c r="E349" s="22" t="s">
        <v>188</v>
      </c>
      <c r="F349" s="22" t="s">
        <v>189</v>
      </c>
      <c r="G349" s="24">
        <v>0.61799999999999999</v>
      </c>
      <c r="H349" s="23"/>
      <c r="I349" s="23">
        <v>11.471</v>
      </c>
      <c r="J349" s="23">
        <v>11.471</v>
      </c>
      <c r="K349" s="23"/>
      <c r="L349" s="23"/>
      <c r="M349" s="23">
        <v>11.17</v>
      </c>
      <c r="N349" s="23"/>
      <c r="O349" s="23"/>
      <c r="P349" s="23"/>
      <c r="Q349" s="23"/>
      <c r="R349" s="23">
        <v>0.3</v>
      </c>
      <c r="S349" s="23">
        <v>0.61899999999999999</v>
      </c>
    </row>
    <row r="350" spans="1:19" x14ac:dyDescent="0.25">
      <c r="A350" s="19">
        <v>2016</v>
      </c>
      <c r="B350" s="20">
        <v>191003</v>
      </c>
      <c r="C350" s="21">
        <v>1</v>
      </c>
      <c r="D350" s="22" t="s">
        <v>487</v>
      </c>
      <c r="E350" s="22" t="s">
        <v>121</v>
      </c>
      <c r="F350" s="22" t="s">
        <v>122</v>
      </c>
      <c r="G350" s="24">
        <v>4.7919999999999998</v>
      </c>
      <c r="H350" s="23"/>
      <c r="I350" s="23">
        <v>0.193</v>
      </c>
      <c r="J350" s="23">
        <v>0.193</v>
      </c>
      <c r="K350" s="23"/>
      <c r="L350" s="23"/>
      <c r="M350" s="23"/>
      <c r="N350" s="23"/>
      <c r="O350" s="23"/>
      <c r="P350" s="23"/>
      <c r="Q350" s="23"/>
      <c r="R350" s="23"/>
      <c r="S350" s="23">
        <v>4.984</v>
      </c>
    </row>
    <row r="351" spans="1:19" x14ac:dyDescent="0.25">
      <c r="A351" s="19">
        <v>2016</v>
      </c>
      <c r="B351" s="20">
        <v>191005</v>
      </c>
      <c r="C351" s="21">
        <v>1</v>
      </c>
      <c r="D351" s="22" t="s">
        <v>488</v>
      </c>
      <c r="E351" s="22" t="s">
        <v>121</v>
      </c>
      <c r="F351" s="22" t="s">
        <v>122</v>
      </c>
      <c r="G351" s="24">
        <v>20.286999999999999</v>
      </c>
      <c r="H351" s="23">
        <v>3.4459999999999127</v>
      </c>
      <c r="I351" s="23">
        <v>567.01199999999994</v>
      </c>
      <c r="J351" s="23">
        <v>570.45799999999986</v>
      </c>
      <c r="K351" s="23">
        <v>120.4</v>
      </c>
      <c r="L351" s="23"/>
      <c r="M351" s="23"/>
      <c r="N351" s="23"/>
      <c r="O351" s="23"/>
      <c r="P351" s="23"/>
      <c r="Q351" s="23"/>
      <c r="R351" s="23">
        <v>359.08800000000002</v>
      </c>
      <c r="S351" s="23">
        <v>111.13500000000001</v>
      </c>
    </row>
    <row r="352" spans="1:19" x14ac:dyDescent="0.25">
      <c r="A352" s="19">
        <v>2016</v>
      </c>
      <c r="B352" s="20">
        <v>191201</v>
      </c>
      <c r="C352" s="21">
        <v>0</v>
      </c>
      <c r="D352" s="22" t="s">
        <v>117</v>
      </c>
      <c r="E352" s="22" t="s">
        <v>118</v>
      </c>
      <c r="F352" s="22" t="s">
        <v>119</v>
      </c>
      <c r="G352" s="24">
        <v>1518.5259999999996</v>
      </c>
      <c r="H352" s="23"/>
      <c r="I352" s="23">
        <v>6596.9520000000002</v>
      </c>
      <c r="J352" s="23">
        <v>6596.9520000000002</v>
      </c>
      <c r="K352" s="23">
        <v>13.74</v>
      </c>
      <c r="L352" s="23"/>
      <c r="M352" s="23">
        <v>1608.1399999999999</v>
      </c>
      <c r="N352" s="23"/>
      <c r="O352" s="23"/>
      <c r="P352" s="23">
        <v>2653.134</v>
      </c>
      <c r="Q352" s="23"/>
      <c r="R352" s="23">
        <v>2557.6210000000001</v>
      </c>
      <c r="S352" s="23">
        <v>1282.8369999999998</v>
      </c>
    </row>
    <row r="353" spans="1:19" x14ac:dyDescent="0.25">
      <c r="A353" s="51">
        <v>2016</v>
      </c>
      <c r="B353" s="20">
        <v>191202</v>
      </c>
      <c r="C353" s="21">
        <v>0</v>
      </c>
      <c r="D353" s="22" t="s">
        <v>198</v>
      </c>
      <c r="E353" s="22" t="s">
        <v>184</v>
      </c>
      <c r="F353" s="22" t="s">
        <v>185</v>
      </c>
      <c r="G353" s="50">
        <v>65143.675999999992</v>
      </c>
      <c r="H353" s="52">
        <v>70896.695000000094</v>
      </c>
      <c r="I353" s="52">
        <v>111291.88000000003</v>
      </c>
      <c r="J353" s="52">
        <v>182188.57500000013</v>
      </c>
      <c r="K353" s="52"/>
      <c r="L353" s="52"/>
      <c r="M353" s="52">
        <v>141310.709</v>
      </c>
      <c r="N353" s="52"/>
      <c r="O353" s="52"/>
      <c r="P353" s="52">
        <v>28975.58</v>
      </c>
      <c r="Q353" s="52"/>
      <c r="R353" s="52">
        <v>3299.9220000000059</v>
      </c>
      <c r="S353" s="52">
        <v>73737.313000000009</v>
      </c>
    </row>
    <row r="354" spans="1:19" x14ac:dyDescent="0.25">
      <c r="A354" s="51">
        <v>2016</v>
      </c>
      <c r="B354" s="20">
        <v>191203</v>
      </c>
      <c r="C354" s="21">
        <v>0</v>
      </c>
      <c r="D354" s="22" t="s">
        <v>199</v>
      </c>
      <c r="E354" s="22" t="s">
        <v>188</v>
      </c>
      <c r="F354" s="22" t="s">
        <v>189</v>
      </c>
      <c r="G354" s="50">
        <v>1621.9969999999992</v>
      </c>
      <c r="H354" s="52"/>
      <c r="I354" s="52">
        <v>5146.4260000000004</v>
      </c>
      <c r="J354" s="52">
        <v>5146.4260000000004</v>
      </c>
      <c r="K354" s="52"/>
      <c r="L354" s="52"/>
      <c r="M354" s="52">
        <v>4996.3289999999997</v>
      </c>
      <c r="N354" s="52"/>
      <c r="O354" s="52"/>
      <c r="P354" s="52">
        <v>329.68200000000002</v>
      </c>
      <c r="Q354" s="52"/>
      <c r="R354" s="52">
        <v>682.96700000000124</v>
      </c>
      <c r="S354" s="52">
        <v>757.95600000000002</v>
      </c>
    </row>
    <row r="355" spans="1:19" x14ac:dyDescent="0.25">
      <c r="A355" s="51">
        <v>2016</v>
      </c>
      <c r="B355" s="20">
        <v>191204</v>
      </c>
      <c r="C355" s="21">
        <v>0</v>
      </c>
      <c r="D355" s="22" t="s">
        <v>120</v>
      </c>
      <c r="E355" s="22" t="s">
        <v>30</v>
      </c>
      <c r="F355" s="22" t="s">
        <v>31</v>
      </c>
      <c r="G355" s="50">
        <v>4079.268</v>
      </c>
      <c r="H355" s="52">
        <v>0</v>
      </c>
      <c r="I355" s="52">
        <v>14559.628000000001</v>
      </c>
      <c r="J355" s="52">
        <v>14559.628000000001</v>
      </c>
      <c r="K355" s="52">
        <v>329.00600000000003</v>
      </c>
      <c r="L355" s="52"/>
      <c r="M355" s="52">
        <v>7597.2969600844681</v>
      </c>
      <c r="N355" s="52"/>
      <c r="O355" s="52"/>
      <c r="P355" s="52">
        <v>3162.2477997135861</v>
      </c>
      <c r="Q355" s="52"/>
      <c r="R355" s="52">
        <v>3320.0907727681101</v>
      </c>
      <c r="S355" s="52">
        <v>4086.3014674338347</v>
      </c>
    </row>
    <row r="356" spans="1:19" x14ac:dyDescent="0.25">
      <c r="A356" s="25">
        <v>2016</v>
      </c>
      <c r="B356" s="26">
        <v>191205</v>
      </c>
      <c r="C356" s="27">
        <v>0</v>
      </c>
      <c r="D356" s="28" t="s">
        <v>99</v>
      </c>
      <c r="E356" s="28" t="s">
        <v>72</v>
      </c>
      <c r="F356" s="28" t="s">
        <v>73</v>
      </c>
      <c r="G356" s="29">
        <v>923.47199999999998</v>
      </c>
      <c r="H356" s="30">
        <v>25.021999999999998</v>
      </c>
      <c r="I356" s="30">
        <v>1066.6490000000001</v>
      </c>
      <c r="J356" s="30">
        <v>1091.671</v>
      </c>
      <c r="K356" s="30">
        <v>21.54</v>
      </c>
      <c r="L356" s="30"/>
      <c r="M356" s="30">
        <v>625.76999999999987</v>
      </c>
      <c r="N356" s="30"/>
      <c r="O356" s="30"/>
      <c r="P356" s="30">
        <v>489.85100000000006</v>
      </c>
      <c r="Q356" s="30"/>
      <c r="R356" s="30">
        <v>390.226</v>
      </c>
      <c r="S356" s="30">
        <v>487.75600000000003</v>
      </c>
    </row>
    <row r="357" spans="1:19" x14ac:dyDescent="0.25">
      <c r="A357" s="25">
        <v>2016</v>
      </c>
      <c r="B357" s="26">
        <v>191206</v>
      </c>
      <c r="C357" s="27">
        <v>1</v>
      </c>
      <c r="D357" s="28" t="s">
        <v>489</v>
      </c>
      <c r="E357" s="28" t="s">
        <v>46</v>
      </c>
      <c r="F357" s="28" t="s">
        <v>47</v>
      </c>
      <c r="G357" s="29">
        <v>2.1819999999999999</v>
      </c>
      <c r="H357" s="30"/>
      <c r="I357" s="30">
        <v>1.655</v>
      </c>
      <c r="J357" s="30">
        <v>1.655</v>
      </c>
      <c r="K357" s="30"/>
      <c r="L357" s="30"/>
      <c r="M357" s="30"/>
      <c r="N357" s="30">
        <v>1.24</v>
      </c>
      <c r="O357" s="30"/>
      <c r="P357" s="30"/>
      <c r="Q357" s="30"/>
      <c r="R357" s="30"/>
      <c r="S357" s="30">
        <v>2.597</v>
      </c>
    </row>
    <row r="358" spans="1:19" x14ac:dyDescent="0.25">
      <c r="A358" s="19">
        <v>2016</v>
      </c>
      <c r="B358" s="20">
        <v>191207</v>
      </c>
      <c r="C358" s="21">
        <v>0</v>
      </c>
      <c r="D358" s="22" t="s">
        <v>490</v>
      </c>
      <c r="E358" s="22" t="s">
        <v>46</v>
      </c>
      <c r="F358" s="22" t="s">
        <v>47</v>
      </c>
      <c r="G358" s="45">
        <v>354.39599999999996</v>
      </c>
      <c r="H358" s="23">
        <v>221.786</v>
      </c>
      <c r="I358" s="23">
        <v>2388.1839999999997</v>
      </c>
      <c r="J358" s="23">
        <v>2609.9699999999998</v>
      </c>
      <c r="K358" s="23">
        <v>212.34</v>
      </c>
      <c r="L358" s="23"/>
      <c r="M358" s="23">
        <v>1833.22</v>
      </c>
      <c r="N358" s="23"/>
      <c r="O358" s="23"/>
      <c r="P358" s="23">
        <v>190.64</v>
      </c>
      <c r="Q358" s="23"/>
      <c r="R358" s="23">
        <v>3.5070000000001755</v>
      </c>
      <c r="S358" s="23">
        <v>724.16599999999983</v>
      </c>
    </row>
    <row r="359" spans="1:19" x14ac:dyDescent="0.25">
      <c r="A359" s="25">
        <v>2016</v>
      </c>
      <c r="B359" s="26">
        <v>191208</v>
      </c>
      <c r="C359" s="27">
        <v>0</v>
      </c>
      <c r="D359" s="28" t="s">
        <v>491</v>
      </c>
      <c r="E359" s="28" t="s">
        <v>59</v>
      </c>
      <c r="F359" s="28" t="s">
        <v>60</v>
      </c>
      <c r="G359" s="29">
        <v>184.88899999999998</v>
      </c>
      <c r="H359" s="30">
        <v>260.20899999999995</v>
      </c>
      <c r="I359" s="30">
        <v>536.98099999999999</v>
      </c>
      <c r="J359" s="30">
        <v>797.18999999999994</v>
      </c>
      <c r="K359" s="30">
        <v>89.588999999999999</v>
      </c>
      <c r="L359" s="30"/>
      <c r="M359" s="30">
        <v>415.84899999999999</v>
      </c>
      <c r="N359" s="30">
        <v>237.39</v>
      </c>
      <c r="O359" s="30"/>
      <c r="P359" s="30"/>
      <c r="Q359" s="30"/>
      <c r="R359" s="30"/>
      <c r="S359" s="30">
        <v>239.25100000000003</v>
      </c>
    </row>
    <row r="360" spans="1:19" x14ac:dyDescent="0.25">
      <c r="A360" s="19">
        <v>2016</v>
      </c>
      <c r="B360" s="20">
        <v>191209</v>
      </c>
      <c r="C360" s="21">
        <v>0</v>
      </c>
      <c r="D360" s="22" t="s">
        <v>247</v>
      </c>
      <c r="E360" s="22" t="s">
        <v>236</v>
      </c>
      <c r="F360" s="22" t="s">
        <v>237</v>
      </c>
      <c r="G360" s="24">
        <v>796.83800000000008</v>
      </c>
      <c r="H360" s="23">
        <v>2306.9699999999975</v>
      </c>
      <c r="I360" s="23">
        <v>21359.822</v>
      </c>
      <c r="J360" s="23">
        <v>23666.791999999998</v>
      </c>
      <c r="K360" s="23">
        <v>4120.1099999999997</v>
      </c>
      <c r="L360" s="23"/>
      <c r="M360" s="23"/>
      <c r="N360" s="23"/>
      <c r="O360" s="23"/>
      <c r="P360" s="23">
        <v>8640.3799999999992</v>
      </c>
      <c r="Q360" s="23">
        <v>9573.4560000000001</v>
      </c>
      <c r="R360" s="23"/>
      <c r="S360" s="23">
        <v>2141.6790000000001</v>
      </c>
    </row>
    <row r="361" spans="1:19" x14ac:dyDescent="0.25">
      <c r="A361" s="19">
        <v>2016</v>
      </c>
      <c r="B361" s="20">
        <v>191210</v>
      </c>
      <c r="C361" s="21">
        <v>0</v>
      </c>
      <c r="D361" s="22" t="s">
        <v>492</v>
      </c>
      <c r="E361" s="22" t="s">
        <v>121</v>
      </c>
      <c r="F361" s="22" t="s">
        <v>122</v>
      </c>
      <c r="G361" s="45">
        <v>10409.112999999999</v>
      </c>
      <c r="H361" s="23">
        <v>641.86800000000005</v>
      </c>
      <c r="I361" s="23">
        <v>169919.73799999998</v>
      </c>
      <c r="J361" s="23">
        <v>170561.60599999997</v>
      </c>
      <c r="K361" s="23">
        <v>8273.74</v>
      </c>
      <c r="L361" s="23"/>
      <c r="M361" s="23">
        <v>59.67</v>
      </c>
      <c r="N361" s="23">
        <v>122293.91</v>
      </c>
      <c r="O361" s="23"/>
      <c r="P361" s="23"/>
      <c r="Q361" s="23"/>
      <c r="R361" s="23">
        <v>3460.2489999999998</v>
      </c>
      <c r="S361" s="23">
        <v>46883.149999999994</v>
      </c>
    </row>
    <row r="362" spans="1:19" x14ac:dyDescent="0.25">
      <c r="A362" s="19">
        <v>2016</v>
      </c>
      <c r="B362" s="20">
        <v>191211</v>
      </c>
      <c r="C362" s="21">
        <v>1</v>
      </c>
      <c r="D362" s="22" t="s">
        <v>493</v>
      </c>
      <c r="E362" s="22" t="s">
        <v>121</v>
      </c>
      <c r="F362" s="22" t="s">
        <v>122</v>
      </c>
      <c r="G362" s="24">
        <v>552.08600000000001</v>
      </c>
      <c r="H362" s="23">
        <v>105.48699999999917</v>
      </c>
      <c r="I362" s="23">
        <v>14252.973000000002</v>
      </c>
      <c r="J362" s="23">
        <v>14358.460000000001</v>
      </c>
      <c r="K362" s="23"/>
      <c r="L362" s="23"/>
      <c r="M362" s="23">
        <v>13106.414000000001</v>
      </c>
      <c r="N362" s="23">
        <v>272.85199999999998</v>
      </c>
      <c r="O362" s="23"/>
      <c r="P362" s="23">
        <v>460.2</v>
      </c>
      <c r="Q362" s="23"/>
      <c r="R362" s="23">
        <v>119.87299999999999</v>
      </c>
      <c r="S362" s="23">
        <v>951.41100000000006</v>
      </c>
    </row>
    <row r="363" spans="1:19" x14ac:dyDescent="0.25">
      <c r="A363" s="19">
        <v>2016</v>
      </c>
      <c r="B363" s="20">
        <v>191212</v>
      </c>
      <c r="C363" s="21">
        <v>0</v>
      </c>
      <c r="D363" s="22" t="s">
        <v>494</v>
      </c>
      <c r="E363" s="22" t="s">
        <v>121</v>
      </c>
      <c r="F363" s="22" t="s">
        <v>122</v>
      </c>
      <c r="G363" s="46">
        <v>32955.480000000003</v>
      </c>
      <c r="H363" s="30">
        <v>44630.123</v>
      </c>
      <c r="I363" s="30">
        <v>512862.03300000023</v>
      </c>
      <c r="J363" s="30">
        <f>H363+I363</f>
        <v>557492.15600000019</v>
      </c>
      <c r="K363" s="30">
        <f>247039.8+10979</f>
        <v>258018.8</v>
      </c>
      <c r="L363" s="30"/>
      <c r="M363" s="30"/>
      <c r="N363" s="30">
        <v>125604.5</v>
      </c>
      <c r="O363" s="30"/>
      <c r="P363" s="30">
        <v>155813.21299999999</v>
      </c>
      <c r="Q363" s="30">
        <v>1436.42</v>
      </c>
      <c r="R363" s="30"/>
      <c r="S363" s="30">
        <v>49574.703000000001</v>
      </c>
    </row>
    <row r="364" spans="1:19" x14ac:dyDescent="0.25">
      <c r="A364" s="19">
        <v>2016</v>
      </c>
      <c r="B364" s="20">
        <v>200101</v>
      </c>
      <c r="C364" s="21">
        <v>0</v>
      </c>
      <c r="D364" s="22" t="s">
        <v>117</v>
      </c>
      <c r="E364" s="22" t="s">
        <v>118</v>
      </c>
      <c r="F364" s="22" t="s">
        <v>119</v>
      </c>
      <c r="G364" s="45">
        <v>5743.2439999999997</v>
      </c>
      <c r="H364" s="24">
        <v>64626.963999999993</v>
      </c>
      <c r="I364" s="24">
        <v>3540.8679999999999</v>
      </c>
      <c r="J364" s="24">
        <v>68167.831999999995</v>
      </c>
      <c r="K364" s="24"/>
      <c r="L364" s="24"/>
      <c r="M364" s="24">
        <v>31562.350999999999</v>
      </c>
      <c r="N364" s="24"/>
      <c r="O364" s="24"/>
      <c r="P364" s="24">
        <v>24313.777999999998</v>
      </c>
      <c r="Q364" s="24"/>
      <c r="R364" s="24">
        <v>13842.340000000004</v>
      </c>
      <c r="S364" s="24">
        <v>4192.6070000000009</v>
      </c>
    </row>
    <row r="365" spans="1:19" x14ac:dyDescent="0.25">
      <c r="A365" s="51">
        <v>2016</v>
      </c>
      <c r="B365" s="20">
        <v>200102</v>
      </c>
      <c r="C365" s="21">
        <v>0</v>
      </c>
      <c r="D365" s="22" t="s">
        <v>99</v>
      </c>
      <c r="E365" s="22" t="s">
        <v>72</v>
      </c>
      <c r="F365" s="22" t="s">
        <v>73</v>
      </c>
      <c r="G365" s="50">
        <v>1768.7169999999999</v>
      </c>
      <c r="H365" s="50">
        <v>22922.338000000018</v>
      </c>
      <c r="I365" s="50">
        <v>71.885999999999996</v>
      </c>
      <c r="J365" s="50">
        <v>22994.224000000017</v>
      </c>
      <c r="K365" s="50">
        <v>62.004999999999995</v>
      </c>
      <c r="L365" s="50"/>
      <c r="M365" s="50">
        <v>2437.66</v>
      </c>
      <c r="N365" s="50"/>
      <c r="O365" s="50"/>
      <c r="P365" s="50">
        <v>2419.828</v>
      </c>
      <c r="Q365" s="50"/>
      <c r="R365" s="50">
        <v>17184.473011248738</v>
      </c>
      <c r="S365" s="50">
        <v>2655.3530000000001</v>
      </c>
    </row>
    <row r="366" spans="1:19" x14ac:dyDescent="0.25">
      <c r="A366" s="25">
        <v>2016</v>
      </c>
      <c r="B366" s="26">
        <v>200108</v>
      </c>
      <c r="C366" s="27">
        <v>0</v>
      </c>
      <c r="D366" s="28" t="s">
        <v>495</v>
      </c>
      <c r="E366" s="28" t="s">
        <v>25</v>
      </c>
      <c r="F366" s="28" t="s">
        <v>26</v>
      </c>
      <c r="G366" s="29">
        <v>6.6050000000000013</v>
      </c>
      <c r="H366" s="30">
        <v>3306.25</v>
      </c>
      <c r="I366" s="30">
        <v>3</v>
      </c>
      <c r="J366" s="30">
        <v>3309.25</v>
      </c>
      <c r="K366" s="30"/>
      <c r="L366" s="30"/>
      <c r="M366" s="30"/>
      <c r="N366" s="30"/>
      <c r="O366" s="30"/>
      <c r="P366" s="30">
        <v>3315.855</v>
      </c>
      <c r="Q366" s="30"/>
      <c r="R366" s="30"/>
      <c r="S366" s="30">
        <v>0</v>
      </c>
    </row>
    <row r="367" spans="1:19" x14ac:dyDescent="0.25">
      <c r="A367" s="25">
        <v>2016</v>
      </c>
      <c r="B367" s="26">
        <v>200110</v>
      </c>
      <c r="C367" s="27">
        <v>0</v>
      </c>
      <c r="D367" s="28" t="s">
        <v>496</v>
      </c>
      <c r="E367" s="28" t="s">
        <v>123</v>
      </c>
      <c r="F367" s="28" t="s">
        <v>124</v>
      </c>
      <c r="G367" s="29">
        <v>1.401</v>
      </c>
      <c r="H367" s="30">
        <v>210.15100000000001</v>
      </c>
      <c r="I367" s="30"/>
      <c r="J367" s="30">
        <v>210.15100000000001</v>
      </c>
      <c r="K367" s="30">
        <v>149.28800000000001</v>
      </c>
      <c r="L367" s="30"/>
      <c r="M367" s="30"/>
      <c r="N367" s="30"/>
      <c r="O367" s="30"/>
      <c r="P367" s="30"/>
      <c r="Q367" s="30"/>
      <c r="R367" s="30">
        <v>54.190000000000005</v>
      </c>
      <c r="S367" s="30">
        <v>8.0739999999999998</v>
      </c>
    </row>
    <row r="368" spans="1:19" x14ac:dyDescent="0.25">
      <c r="A368" s="25">
        <v>2016</v>
      </c>
      <c r="B368" s="26">
        <v>200111</v>
      </c>
      <c r="C368" s="27">
        <v>0</v>
      </c>
      <c r="D368" s="28" t="s">
        <v>491</v>
      </c>
      <c r="E368" s="28" t="s">
        <v>59</v>
      </c>
      <c r="F368" s="28" t="s">
        <v>60</v>
      </c>
      <c r="G368" s="29">
        <v>46.546999999999997</v>
      </c>
      <c r="H368" s="30">
        <v>2060.9479999999994</v>
      </c>
      <c r="I368" s="30">
        <v>4.58</v>
      </c>
      <c r="J368" s="30">
        <v>2065.5279999999993</v>
      </c>
      <c r="K368" s="30">
        <v>1118.8440000000001</v>
      </c>
      <c r="L368" s="30"/>
      <c r="M368" s="30">
        <v>235.66300000000001</v>
      </c>
      <c r="N368" s="30"/>
      <c r="O368" s="30"/>
      <c r="P368" s="30">
        <v>670.65899999999999</v>
      </c>
      <c r="Q368" s="30"/>
      <c r="R368" s="30">
        <v>3.43</v>
      </c>
      <c r="S368" s="30">
        <v>83.588000000000008</v>
      </c>
    </row>
    <row r="369" spans="1:19" x14ac:dyDescent="0.25">
      <c r="A369" s="19">
        <v>2016</v>
      </c>
      <c r="B369" s="20">
        <v>200113</v>
      </c>
      <c r="C369" s="21">
        <v>1</v>
      </c>
      <c r="D369" s="22" t="s">
        <v>125</v>
      </c>
      <c r="E369" s="22" t="s">
        <v>126</v>
      </c>
      <c r="F369" s="22" t="s">
        <v>127</v>
      </c>
      <c r="G369" s="24">
        <v>1.1399999999999999</v>
      </c>
      <c r="H369" s="23">
        <v>0.91799999999999948</v>
      </c>
      <c r="I369" s="23"/>
      <c r="J369" s="23">
        <v>0.91799999999999948</v>
      </c>
      <c r="K369" s="23"/>
      <c r="L369" s="23"/>
      <c r="M369" s="23"/>
      <c r="N369" s="23">
        <v>0.113</v>
      </c>
      <c r="O369" s="23"/>
      <c r="P369" s="23"/>
      <c r="Q369" s="23"/>
      <c r="R369" s="23"/>
      <c r="S369" s="23">
        <v>1.9449999999999994</v>
      </c>
    </row>
    <row r="370" spans="1:19" x14ac:dyDescent="0.25">
      <c r="A370" s="25">
        <v>2016</v>
      </c>
      <c r="B370" s="26">
        <v>200114</v>
      </c>
      <c r="C370" s="27">
        <v>1</v>
      </c>
      <c r="D370" s="28" t="s">
        <v>128</v>
      </c>
      <c r="E370" s="28" t="s">
        <v>129</v>
      </c>
      <c r="F370" s="28" t="s">
        <v>130</v>
      </c>
      <c r="G370" s="29">
        <v>5.0609999999999999</v>
      </c>
      <c r="H370" s="30">
        <v>1.804</v>
      </c>
      <c r="I370" s="30"/>
      <c r="J370" s="30">
        <v>1.804</v>
      </c>
      <c r="K370" s="30"/>
      <c r="L370" s="30"/>
      <c r="M370" s="30"/>
      <c r="N370" s="30"/>
      <c r="O370" s="30"/>
      <c r="P370" s="30"/>
      <c r="Q370" s="30"/>
      <c r="R370" s="30"/>
      <c r="S370" s="30">
        <v>6.8849999999999998</v>
      </c>
    </row>
    <row r="371" spans="1:19" x14ac:dyDescent="0.25">
      <c r="A371" s="25">
        <v>2016</v>
      </c>
      <c r="B371" s="26">
        <v>200115</v>
      </c>
      <c r="C371" s="27">
        <v>1</v>
      </c>
      <c r="D371" s="28" t="s">
        <v>131</v>
      </c>
      <c r="E371" s="28" t="s">
        <v>132</v>
      </c>
      <c r="F371" s="28" t="s">
        <v>258</v>
      </c>
      <c r="G371" s="29">
        <v>0.69500000000000006</v>
      </c>
      <c r="H371" s="30">
        <v>0.16799999999999998</v>
      </c>
      <c r="I371" s="30"/>
      <c r="J371" s="30">
        <v>0.16799999999999998</v>
      </c>
      <c r="K371" s="30"/>
      <c r="L371" s="30"/>
      <c r="M371" s="30"/>
      <c r="N371" s="30"/>
      <c r="O371" s="30"/>
      <c r="P371" s="30"/>
      <c r="Q371" s="30"/>
      <c r="R371" s="30"/>
      <c r="S371" s="30">
        <v>0.8630000000000001</v>
      </c>
    </row>
    <row r="372" spans="1:19" x14ac:dyDescent="0.25">
      <c r="A372" s="25">
        <v>2016</v>
      </c>
      <c r="B372" s="26">
        <v>200117</v>
      </c>
      <c r="C372" s="27">
        <v>1</v>
      </c>
      <c r="D372" s="28" t="s">
        <v>497</v>
      </c>
      <c r="E372" s="28" t="s">
        <v>57</v>
      </c>
      <c r="F372" s="28" t="s">
        <v>58</v>
      </c>
      <c r="G372" s="29">
        <v>1.1139999999999999</v>
      </c>
      <c r="H372" s="30">
        <v>0.14900000000000002</v>
      </c>
      <c r="I372" s="30"/>
      <c r="J372" s="30">
        <v>0.14900000000000002</v>
      </c>
      <c r="K372" s="30"/>
      <c r="L372" s="30"/>
      <c r="M372" s="30"/>
      <c r="N372" s="30"/>
      <c r="O372" s="30">
        <v>7.0000000000000001E-3</v>
      </c>
      <c r="P372" s="30"/>
      <c r="Q372" s="30"/>
      <c r="R372" s="30"/>
      <c r="S372" s="30">
        <v>1.256</v>
      </c>
    </row>
    <row r="373" spans="1:19" x14ac:dyDescent="0.25">
      <c r="A373" s="25">
        <v>2016</v>
      </c>
      <c r="B373" s="26">
        <v>200119</v>
      </c>
      <c r="C373" s="27">
        <v>1</v>
      </c>
      <c r="D373" s="28" t="s">
        <v>133</v>
      </c>
      <c r="E373" s="28" t="s">
        <v>134</v>
      </c>
      <c r="F373" s="28" t="s">
        <v>135</v>
      </c>
      <c r="G373" s="29">
        <v>0.42400000000000004</v>
      </c>
      <c r="H373" s="30">
        <v>8.4000000000000019E-2</v>
      </c>
      <c r="I373" s="30"/>
      <c r="J373" s="30">
        <v>8.4000000000000019E-2</v>
      </c>
      <c r="K373" s="30"/>
      <c r="L373" s="30"/>
      <c r="M373" s="30"/>
      <c r="N373" s="30"/>
      <c r="O373" s="30">
        <v>0.32600000000000001</v>
      </c>
      <c r="P373" s="30"/>
      <c r="Q373" s="30"/>
      <c r="R373" s="30"/>
      <c r="S373" s="30">
        <v>0.182</v>
      </c>
    </row>
    <row r="374" spans="1:19" x14ac:dyDescent="0.25">
      <c r="A374" s="19">
        <v>2016</v>
      </c>
      <c r="B374" s="20">
        <v>200121</v>
      </c>
      <c r="C374" s="21">
        <v>1</v>
      </c>
      <c r="D374" s="22" t="s">
        <v>248</v>
      </c>
      <c r="E374" s="22" t="s">
        <v>194</v>
      </c>
      <c r="F374" s="22" t="s">
        <v>195</v>
      </c>
      <c r="G374" s="23">
        <v>40.669000000000004</v>
      </c>
      <c r="H374" s="23">
        <v>197.2639999999999</v>
      </c>
      <c r="I374" s="23">
        <v>0.69699999999999995</v>
      </c>
      <c r="J374" s="23">
        <v>197.9609999999999</v>
      </c>
      <c r="K374" s="23"/>
      <c r="L374" s="23"/>
      <c r="M374" s="23">
        <v>59.805000000000007</v>
      </c>
      <c r="N374" s="23"/>
      <c r="O374" s="23"/>
      <c r="P374" s="23"/>
      <c r="Q374" s="23"/>
      <c r="R374" s="23">
        <v>125.508</v>
      </c>
      <c r="S374" s="23">
        <v>53.295000000000002</v>
      </c>
    </row>
    <row r="375" spans="1:19" x14ac:dyDescent="0.25">
      <c r="A375" s="19">
        <v>2016</v>
      </c>
      <c r="B375" s="20">
        <v>200123</v>
      </c>
      <c r="C375" s="21">
        <v>1</v>
      </c>
      <c r="D375" s="22" t="s">
        <v>249</v>
      </c>
      <c r="E375" s="22" t="s">
        <v>202</v>
      </c>
      <c r="F375" s="22" t="s">
        <v>203</v>
      </c>
      <c r="G375" s="23">
        <v>82.487000000000023</v>
      </c>
      <c r="H375" s="23">
        <v>2441.9689999999941</v>
      </c>
      <c r="I375" s="23">
        <v>0.38</v>
      </c>
      <c r="J375" s="23">
        <v>2442.3489999999942</v>
      </c>
      <c r="K375" s="23"/>
      <c r="L375" s="23"/>
      <c r="M375" s="23">
        <v>9.83</v>
      </c>
      <c r="N375" s="23"/>
      <c r="O375" s="23"/>
      <c r="P375" s="23">
        <v>2291.15</v>
      </c>
      <c r="Q375" s="23"/>
      <c r="R375" s="23"/>
      <c r="S375" s="23">
        <v>223.79900000000015</v>
      </c>
    </row>
    <row r="376" spans="1:19" ht="15.75" x14ac:dyDescent="0.25">
      <c r="A376" s="19">
        <v>2016</v>
      </c>
      <c r="B376" s="20">
        <v>200125</v>
      </c>
      <c r="C376" s="21">
        <v>0</v>
      </c>
      <c r="D376" s="22" t="s">
        <v>136</v>
      </c>
      <c r="E376" s="22" t="s">
        <v>25</v>
      </c>
      <c r="F376" s="22" t="s">
        <v>26</v>
      </c>
      <c r="G376" s="48">
        <v>71.67</v>
      </c>
      <c r="H376" s="49">
        <f>2511.76-69</f>
        <v>2442.7600000000002</v>
      </c>
      <c r="I376" s="30"/>
      <c r="J376" s="30">
        <f>H376+I376</f>
        <v>2442.7600000000002</v>
      </c>
      <c r="K376" s="30"/>
      <c r="L376" s="30"/>
      <c r="M376" s="49">
        <v>423.80961899748411</v>
      </c>
      <c r="N376" s="30"/>
      <c r="O376" s="30"/>
      <c r="P376" s="49">
        <f>2090.0194627959+1.826</f>
        <v>2091.8454627958999</v>
      </c>
      <c r="Q376" s="30"/>
      <c r="R376" s="30"/>
      <c r="S376" s="30">
        <v>0</v>
      </c>
    </row>
    <row r="377" spans="1:19" x14ac:dyDescent="0.25">
      <c r="A377" s="25">
        <v>2016</v>
      </c>
      <c r="B377" s="26">
        <v>200127</v>
      </c>
      <c r="C377" s="27">
        <v>1</v>
      </c>
      <c r="D377" s="28" t="s">
        <v>498</v>
      </c>
      <c r="E377" s="28" t="s">
        <v>137</v>
      </c>
      <c r="F377" s="28" t="s">
        <v>138</v>
      </c>
      <c r="G377" s="29">
        <v>70.841000000000008</v>
      </c>
      <c r="H377" s="30">
        <v>281.18400000000003</v>
      </c>
      <c r="I377" s="30">
        <v>0.61</v>
      </c>
      <c r="J377" s="30">
        <v>281.79400000000004</v>
      </c>
      <c r="K377" s="30"/>
      <c r="L377" s="30"/>
      <c r="M377" s="30"/>
      <c r="N377" s="30">
        <v>224.84200000000001</v>
      </c>
      <c r="O377" s="30"/>
      <c r="P377" s="30"/>
      <c r="Q377" s="30"/>
      <c r="R377" s="30">
        <v>7.6870000000000003</v>
      </c>
      <c r="S377" s="30">
        <v>120.10599999999998</v>
      </c>
    </row>
    <row r="378" spans="1:19" x14ac:dyDescent="0.25">
      <c r="A378" s="25">
        <v>2016</v>
      </c>
      <c r="B378" s="26">
        <v>200129</v>
      </c>
      <c r="C378" s="27">
        <v>1</v>
      </c>
      <c r="D378" s="28" t="s">
        <v>499</v>
      </c>
      <c r="E378" s="28" t="s">
        <v>57</v>
      </c>
      <c r="F378" s="28" t="s">
        <v>58</v>
      </c>
      <c r="G378" s="29">
        <v>0.38700000000000001</v>
      </c>
      <c r="H378" s="30">
        <v>0.871</v>
      </c>
      <c r="I378" s="30"/>
      <c r="J378" s="30">
        <v>0.871</v>
      </c>
      <c r="K378" s="30"/>
      <c r="L378" s="30"/>
      <c r="M378" s="30"/>
      <c r="N378" s="30"/>
      <c r="O378" s="30"/>
      <c r="P378" s="30"/>
      <c r="Q378" s="30"/>
      <c r="R378" s="30"/>
      <c r="S378" s="30">
        <v>1.258</v>
      </c>
    </row>
    <row r="379" spans="1:19" x14ac:dyDescent="0.25">
      <c r="A379" s="25">
        <v>2016</v>
      </c>
      <c r="B379" s="26">
        <v>200130</v>
      </c>
      <c r="C379" s="27">
        <v>0</v>
      </c>
      <c r="D379" s="28" t="s">
        <v>500</v>
      </c>
      <c r="E379" s="28" t="s">
        <v>57</v>
      </c>
      <c r="F379" s="28" t="s">
        <v>58</v>
      </c>
      <c r="G379" s="29">
        <v>0.70199999999999996</v>
      </c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>
        <v>0.70199999999999996</v>
      </c>
    </row>
    <row r="380" spans="1:19" x14ac:dyDescent="0.25">
      <c r="A380" s="25">
        <v>2016</v>
      </c>
      <c r="B380" s="26">
        <v>200131</v>
      </c>
      <c r="C380" s="27">
        <v>1</v>
      </c>
      <c r="D380" s="28" t="s">
        <v>109</v>
      </c>
      <c r="E380" s="28" t="s">
        <v>110</v>
      </c>
      <c r="F380" s="28" t="s">
        <v>111</v>
      </c>
      <c r="G380" s="30">
        <v>2E-3</v>
      </c>
      <c r="H380" s="30">
        <v>8.7000000000000022E-2</v>
      </c>
      <c r="I380" s="30"/>
      <c r="J380" s="30">
        <v>8.7000000000000022E-2</v>
      </c>
      <c r="K380" s="30"/>
      <c r="L380" s="30"/>
      <c r="M380" s="30"/>
      <c r="N380" s="30"/>
      <c r="O380" s="30">
        <v>6.0000000000000001E-3</v>
      </c>
      <c r="P380" s="30"/>
      <c r="Q380" s="30"/>
      <c r="R380" s="30"/>
      <c r="S380" s="30">
        <v>8.3000000000000004E-2</v>
      </c>
    </row>
    <row r="381" spans="1:19" x14ac:dyDescent="0.25">
      <c r="A381" s="25">
        <v>2016</v>
      </c>
      <c r="B381" s="26">
        <v>200132</v>
      </c>
      <c r="C381" s="27">
        <v>0</v>
      </c>
      <c r="D381" s="28" t="s">
        <v>501</v>
      </c>
      <c r="E381" s="28" t="s">
        <v>110</v>
      </c>
      <c r="F381" s="28" t="s">
        <v>111</v>
      </c>
      <c r="G381" s="29">
        <v>0.23300000000000001</v>
      </c>
      <c r="H381" s="30">
        <v>0.64100000000000001</v>
      </c>
      <c r="I381" s="30"/>
      <c r="J381" s="30">
        <v>0.64100000000000001</v>
      </c>
      <c r="K381" s="30"/>
      <c r="L381" s="30"/>
      <c r="M381" s="30"/>
      <c r="N381" s="30"/>
      <c r="O381" s="30">
        <v>0.79100000000000004</v>
      </c>
      <c r="P381" s="30"/>
      <c r="Q381" s="30"/>
      <c r="R381" s="30"/>
      <c r="S381" s="30">
        <v>8.2000000000000003E-2</v>
      </c>
    </row>
    <row r="382" spans="1:19" x14ac:dyDescent="0.25">
      <c r="A382" s="19">
        <v>2016</v>
      </c>
      <c r="B382" s="20">
        <v>200133</v>
      </c>
      <c r="C382" s="21">
        <v>1</v>
      </c>
      <c r="D382" s="22" t="s">
        <v>502</v>
      </c>
      <c r="E382" s="22" t="s">
        <v>208</v>
      </c>
      <c r="F382" s="22" t="s">
        <v>209</v>
      </c>
      <c r="G382" s="23">
        <v>23.34</v>
      </c>
      <c r="H382" s="23">
        <v>0.77900000000000003</v>
      </c>
      <c r="I382" s="23">
        <v>16.835000000000001</v>
      </c>
      <c r="J382" s="23">
        <v>17.61399999999999</v>
      </c>
      <c r="K382" s="23"/>
      <c r="L382" s="23"/>
      <c r="M382" s="23"/>
      <c r="N382" s="23"/>
      <c r="O382" s="23"/>
      <c r="P382" s="23"/>
      <c r="Q382" s="23"/>
      <c r="R382" s="23">
        <v>1.84</v>
      </c>
      <c r="S382" s="23">
        <v>39.113</v>
      </c>
    </row>
    <row r="383" spans="1:19" x14ac:dyDescent="0.25">
      <c r="A383" s="19">
        <v>2016</v>
      </c>
      <c r="B383" s="20">
        <v>200134</v>
      </c>
      <c r="C383" s="21">
        <v>0</v>
      </c>
      <c r="D383" s="22" t="s">
        <v>503</v>
      </c>
      <c r="E383" s="22" t="s">
        <v>208</v>
      </c>
      <c r="F383" s="22" t="s">
        <v>209</v>
      </c>
      <c r="G383" s="23">
        <v>40.931000000000004</v>
      </c>
      <c r="H383" s="23">
        <v>98.678999999999377</v>
      </c>
      <c r="I383" s="23">
        <v>101.986</v>
      </c>
      <c r="J383" s="23">
        <v>200.66499999999937</v>
      </c>
      <c r="K383" s="23"/>
      <c r="L383" s="23"/>
      <c r="M383" s="23">
        <v>195.39599999999999</v>
      </c>
      <c r="N383" s="23"/>
      <c r="O383" s="23"/>
      <c r="P383" s="23"/>
      <c r="Q383" s="23"/>
      <c r="R383" s="23"/>
      <c r="S383" s="23">
        <v>46.188999999999993</v>
      </c>
    </row>
    <row r="384" spans="1:19" x14ac:dyDescent="0.25">
      <c r="A384" s="19">
        <v>2016</v>
      </c>
      <c r="B384" s="20">
        <v>200135</v>
      </c>
      <c r="C384" s="21">
        <v>1</v>
      </c>
      <c r="D384" s="22" t="s">
        <v>504</v>
      </c>
      <c r="E384" s="22" t="s">
        <v>204</v>
      </c>
      <c r="F384" s="22" t="s">
        <v>205</v>
      </c>
      <c r="G384" s="23">
        <v>262.99799999999999</v>
      </c>
      <c r="H384" s="23">
        <v>2013.5930000000012</v>
      </c>
      <c r="I384" s="23">
        <v>0.96099999999999997</v>
      </c>
      <c r="J384" s="23">
        <v>2014.5540000000012</v>
      </c>
      <c r="K384" s="23"/>
      <c r="L384" s="23"/>
      <c r="M384" s="23"/>
      <c r="N384" s="23"/>
      <c r="O384" s="23"/>
      <c r="P384" s="23">
        <v>1142.3430000000001</v>
      </c>
      <c r="Q384" s="23"/>
      <c r="R384" s="23">
        <v>760.04399999999998</v>
      </c>
      <c r="S384" s="23">
        <v>376.178</v>
      </c>
    </row>
    <row r="385" spans="1:20" x14ac:dyDescent="0.25">
      <c r="A385" s="68">
        <v>2016</v>
      </c>
      <c r="B385" s="20">
        <v>200136</v>
      </c>
      <c r="C385" s="21">
        <v>0</v>
      </c>
      <c r="D385" s="22" t="s">
        <v>505</v>
      </c>
      <c r="E385" s="22" t="s">
        <v>204</v>
      </c>
      <c r="F385" s="22" t="s">
        <v>205</v>
      </c>
      <c r="G385" s="71">
        <v>705.23799999999972</v>
      </c>
      <c r="H385" s="71">
        <v>7065.1760000000504</v>
      </c>
      <c r="I385" s="71">
        <v>95.980999999999995</v>
      </c>
      <c r="J385" s="71">
        <v>7161.1570000000502</v>
      </c>
      <c r="K385" s="71"/>
      <c r="L385" s="71"/>
      <c r="M385" s="71">
        <v>505.47399999999999</v>
      </c>
      <c r="N385" s="71"/>
      <c r="O385" s="71">
        <v>2.1269999999999998</v>
      </c>
      <c r="P385" s="71">
        <v>4485.2120000000004</v>
      </c>
      <c r="Q385" s="71"/>
      <c r="R385" s="71">
        <v>2088.0300000000002</v>
      </c>
      <c r="S385" s="71">
        <v>783.1439999999991</v>
      </c>
    </row>
    <row r="386" spans="1:20" x14ac:dyDescent="0.25">
      <c r="A386" s="25">
        <v>2016</v>
      </c>
      <c r="B386" s="26">
        <v>200137</v>
      </c>
      <c r="C386" s="27">
        <v>1</v>
      </c>
      <c r="D386" s="28" t="s">
        <v>489</v>
      </c>
      <c r="E386" s="28" t="s">
        <v>46</v>
      </c>
      <c r="F386" s="28" t="s">
        <v>47</v>
      </c>
      <c r="G386" s="29">
        <v>1.135</v>
      </c>
      <c r="H386" s="30">
        <v>136.52099999999999</v>
      </c>
      <c r="I386" s="30">
        <v>2.7050000000000001</v>
      </c>
      <c r="J386" s="30">
        <v>139.226</v>
      </c>
      <c r="K386" s="30"/>
      <c r="L386" s="30"/>
      <c r="M386" s="30"/>
      <c r="N386" s="30">
        <v>105.812</v>
      </c>
      <c r="O386" s="30"/>
      <c r="P386" s="30"/>
      <c r="Q386" s="30"/>
      <c r="R386" s="30">
        <v>3.2309999999999999</v>
      </c>
      <c r="S386" s="30">
        <v>31.318000000000001</v>
      </c>
    </row>
    <row r="387" spans="1:20" x14ac:dyDescent="0.25">
      <c r="A387" s="25">
        <v>2016</v>
      </c>
      <c r="B387" s="26">
        <v>200138</v>
      </c>
      <c r="C387" s="27">
        <v>0</v>
      </c>
      <c r="D387" s="28" t="s">
        <v>506</v>
      </c>
      <c r="E387" s="28" t="s">
        <v>46</v>
      </c>
      <c r="F387" s="28" t="s">
        <v>47</v>
      </c>
      <c r="G387" s="29">
        <v>326.06700000000001</v>
      </c>
      <c r="H387" s="30">
        <v>1875.5070000000001</v>
      </c>
      <c r="I387" s="30">
        <v>29.056000000000001</v>
      </c>
      <c r="J387" s="30">
        <v>1904.5630000000001</v>
      </c>
      <c r="K387" s="30">
        <v>472.38</v>
      </c>
      <c r="L387" s="30"/>
      <c r="M387" s="30"/>
      <c r="N387" s="30"/>
      <c r="O387" s="30"/>
      <c r="P387" s="30">
        <v>1366.92</v>
      </c>
      <c r="Q387" s="30"/>
      <c r="R387" s="30">
        <v>65.468999999999994</v>
      </c>
      <c r="S387" s="30">
        <v>325.86099999999999</v>
      </c>
    </row>
    <row r="388" spans="1:20" x14ac:dyDescent="0.25">
      <c r="A388" s="51">
        <v>2016</v>
      </c>
      <c r="B388" s="20">
        <v>200139</v>
      </c>
      <c r="C388" s="21">
        <v>0</v>
      </c>
      <c r="D388" s="22" t="s">
        <v>103</v>
      </c>
      <c r="E388" s="22" t="s">
        <v>30</v>
      </c>
      <c r="F388" s="22" t="s">
        <v>31</v>
      </c>
      <c r="G388" s="50">
        <v>2766.9910000000004</v>
      </c>
      <c r="H388" s="50">
        <v>10705.205</v>
      </c>
      <c r="I388" s="50">
        <v>123.6870000000001</v>
      </c>
      <c r="J388" s="50">
        <v>10828.892</v>
      </c>
      <c r="K388" s="50">
        <v>387.80800000000005</v>
      </c>
      <c r="L388" s="50"/>
      <c r="M388" s="50">
        <v>86.44281542143905</v>
      </c>
      <c r="N388" s="50"/>
      <c r="O388" s="50"/>
      <c r="P388" s="50">
        <v>1037.5090000000043</v>
      </c>
      <c r="Q388" s="50"/>
      <c r="R388" s="50">
        <v>9585.8183406164135</v>
      </c>
      <c r="S388" s="50">
        <v>2498.3049999999998</v>
      </c>
    </row>
    <row r="389" spans="1:20" x14ac:dyDescent="0.25">
      <c r="A389" s="51">
        <v>2016</v>
      </c>
      <c r="B389" s="20">
        <v>200140</v>
      </c>
      <c r="C389" s="21">
        <v>0</v>
      </c>
      <c r="D389" s="22" t="s">
        <v>250</v>
      </c>
      <c r="E389" s="22" t="s">
        <v>154</v>
      </c>
      <c r="F389" s="22" t="s">
        <v>155</v>
      </c>
      <c r="G389" s="50">
        <v>9686.3109999999997</v>
      </c>
      <c r="H389" s="52">
        <v>84482.050999999919</v>
      </c>
      <c r="I389" s="52">
        <v>1470.992</v>
      </c>
      <c r="J389" s="52">
        <v>85953.042999999918</v>
      </c>
      <c r="K389" s="52"/>
      <c r="L389" s="52"/>
      <c r="M389" s="52">
        <v>29061.824000000001</v>
      </c>
      <c r="N389" s="52"/>
      <c r="O389" s="52"/>
      <c r="P389" s="52">
        <v>1991.6770000000001</v>
      </c>
      <c r="Q389" s="52"/>
      <c r="R389" s="52">
        <v>51466.499000000011</v>
      </c>
      <c r="S389" s="52">
        <v>13139.235000000006</v>
      </c>
    </row>
    <row r="390" spans="1:20" x14ac:dyDescent="0.25">
      <c r="A390" s="25">
        <v>2016</v>
      </c>
      <c r="B390" s="26">
        <v>200141</v>
      </c>
      <c r="C390" s="27">
        <v>0</v>
      </c>
      <c r="D390" s="28" t="s">
        <v>507</v>
      </c>
      <c r="E390" s="28" t="s">
        <v>162</v>
      </c>
      <c r="F390" s="28" t="s">
        <v>163</v>
      </c>
      <c r="G390" s="29">
        <v>0</v>
      </c>
      <c r="H390" s="30">
        <v>0.96</v>
      </c>
      <c r="I390" s="30"/>
      <c r="J390" s="30">
        <v>0.96</v>
      </c>
      <c r="K390" s="30">
        <v>0.96</v>
      </c>
      <c r="L390" s="30"/>
      <c r="M390" s="30"/>
      <c r="N390" s="30"/>
      <c r="O390" s="30"/>
      <c r="P390" s="30"/>
      <c r="Q390" s="30"/>
      <c r="R390" s="30"/>
      <c r="S390" s="30">
        <v>0</v>
      </c>
    </row>
    <row r="391" spans="1:20" x14ac:dyDescent="0.25">
      <c r="A391" s="25">
        <v>2016</v>
      </c>
      <c r="B391" s="26">
        <v>200199</v>
      </c>
      <c r="C391" s="27">
        <v>0</v>
      </c>
      <c r="D391" s="28" t="s">
        <v>139</v>
      </c>
      <c r="E391" s="28" t="s">
        <v>44</v>
      </c>
      <c r="F391" s="28" t="s">
        <v>36</v>
      </c>
      <c r="G391" s="29">
        <v>186.286</v>
      </c>
      <c r="H391" s="30">
        <v>21166.158000000003</v>
      </c>
      <c r="I391" s="30"/>
      <c r="J391" s="30">
        <v>21166.158000000003</v>
      </c>
      <c r="K391" s="30"/>
      <c r="L391" s="30"/>
      <c r="M391" s="30"/>
      <c r="N391" s="30"/>
      <c r="O391" s="30"/>
      <c r="P391" s="30"/>
      <c r="Q391" s="30"/>
      <c r="R391" s="30">
        <v>21101.284</v>
      </c>
      <c r="S391" s="30">
        <v>250.01</v>
      </c>
    </row>
    <row r="392" spans="1:20" x14ac:dyDescent="0.25">
      <c r="A392" s="25">
        <v>2016</v>
      </c>
      <c r="B392" s="26">
        <v>200201</v>
      </c>
      <c r="C392" s="27">
        <v>0</v>
      </c>
      <c r="D392" s="28" t="s">
        <v>508</v>
      </c>
      <c r="E392" s="28" t="s">
        <v>33</v>
      </c>
      <c r="F392" s="28" t="s">
        <v>34</v>
      </c>
      <c r="G392" s="46">
        <v>35707.288</v>
      </c>
      <c r="H392" s="30">
        <v>81583.715999999898</v>
      </c>
      <c r="I392" s="30">
        <v>36678.087</v>
      </c>
      <c r="J392" s="30">
        <v>118261.8029999999</v>
      </c>
      <c r="K392" s="30"/>
      <c r="L392" s="30"/>
      <c r="M392" s="30"/>
      <c r="N392" s="30"/>
      <c r="O392" s="30"/>
      <c r="P392" s="30">
        <v>127474.65999999999</v>
      </c>
      <c r="Q392" s="30">
        <v>75.950000000000273</v>
      </c>
      <c r="R392" s="30">
        <v>577.88000000000011</v>
      </c>
      <c r="S392" s="30">
        <v>25840.620999999999</v>
      </c>
    </row>
    <row r="393" spans="1:20" x14ac:dyDescent="0.25">
      <c r="A393" s="25">
        <v>2016</v>
      </c>
      <c r="B393" s="26">
        <v>200202</v>
      </c>
      <c r="C393" s="27">
        <v>0</v>
      </c>
      <c r="D393" s="28" t="s">
        <v>140</v>
      </c>
      <c r="E393" s="28" t="s">
        <v>141</v>
      </c>
      <c r="F393" s="28" t="s">
        <v>142</v>
      </c>
      <c r="G393" s="29">
        <v>365.14</v>
      </c>
      <c r="H393" s="30">
        <v>550.81999999999994</v>
      </c>
      <c r="I393" s="30"/>
      <c r="J393" s="30">
        <v>550.81999999999994</v>
      </c>
      <c r="K393" s="30">
        <v>502.74</v>
      </c>
      <c r="L393" s="30"/>
      <c r="M393" s="30"/>
      <c r="N393" s="30"/>
      <c r="O393" s="30"/>
      <c r="P393" s="30"/>
      <c r="Q393" s="30">
        <v>412.48</v>
      </c>
      <c r="R393" s="30"/>
      <c r="S393" s="30">
        <v>0.74</v>
      </c>
    </row>
    <row r="394" spans="1:20" x14ac:dyDescent="0.25">
      <c r="A394" s="25">
        <v>2016</v>
      </c>
      <c r="B394" s="26">
        <v>200203</v>
      </c>
      <c r="C394" s="27">
        <v>0</v>
      </c>
      <c r="D394" s="28" t="s">
        <v>509</v>
      </c>
      <c r="E394" s="28" t="s">
        <v>22</v>
      </c>
      <c r="F394" s="28" t="s">
        <v>23</v>
      </c>
      <c r="G394" s="29">
        <v>0</v>
      </c>
      <c r="H394" s="30">
        <v>15128.305</v>
      </c>
      <c r="I394" s="30">
        <v>89.221999999999994</v>
      </c>
      <c r="J394" s="30">
        <v>15217.527</v>
      </c>
      <c r="K394" s="30">
        <v>12220.719000000001</v>
      </c>
      <c r="L394" s="30"/>
      <c r="M394" s="30"/>
      <c r="N394" s="30"/>
      <c r="O394" s="30"/>
      <c r="P394" s="30"/>
      <c r="Q394" s="30"/>
      <c r="R394" s="30">
        <v>2996.808</v>
      </c>
      <c r="S394" s="30">
        <v>0</v>
      </c>
    </row>
    <row r="395" spans="1:20" x14ac:dyDescent="0.25">
      <c r="A395" s="64">
        <v>2016</v>
      </c>
      <c r="B395" s="65">
        <v>200301</v>
      </c>
      <c r="C395" s="66">
        <v>0</v>
      </c>
      <c r="D395" s="67" t="s">
        <v>143</v>
      </c>
      <c r="E395" s="67" t="s">
        <v>144</v>
      </c>
      <c r="F395" s="67" t="s">
        <v>145</v>
      </c>
      <c r="G395" s="74">
        <v>2817.89</v>
      </c>
      <c r="H395" s="63">
        <v>779837.69900000002</v>
      </c>
      <c r="I395" s="63">
        <v>812.45100000000093</v>
      </c>
      <c r="J395" s="63">
        <f>H395+I395</f>
        <v>780650.15</v>
      </c>
      <c r="K395" s="63">
        <v>63655.002</v>
      </c>
      <c r="L395" s="63"/>
      <c r="M395" s="63"/>
      <c r="N395" s="63"/>
      <c r="O395" s="63"/>
      <c r="P395" s="63"/>
      <c r="Q395" s="63"/>
      <c r="R395" s="63">
        <f>716798.356+1612.31</f>
        <v>718410.66600000008</v>
      </c>
      <c r="S395" s="63">
        <v>1402.3720000000003</v>
      </c>
    </row>
    <row r="396" spans="1:20" x14ac:dyDescent="0.25">
      <c r="A396" s="25">
        <v>2016</v>
      </c>
      <c r="B396" s="26">
        <v>200302</v>
      </c>
      <c r="C396" s="27">
        <v>0</v>
      </c>
      <c r="D396" s="28" t="s">
        <v>146</v>
      </c>
      <c r="E396" s="28">
        <v>1011</v>
      </c>
      <c r="F396" s="28" t="s">
        <v>145</v>
      </c>
      <c r="G396" s="29">
        <v>0</v>
      </c>
      <c r="H396" s="30">
        <v>45.324999999999996</v>
      </c>
      <c r="I396" s="30"/>
      <c r="J396" s="30">
        <v>45.324999999999996</v>
      </c>
      <c r="K396" s="30">
        <v>45.324999999999996</v>
      </c>
      <c r="L396" s="30"/>
      <c r="M396" s="30"/>
      <c r="N396" s="30"/>
      <c r="O396" s="30"/>
      <c r="P396" s="30"/>
      <c r="Q396" s="30"/>
      <c r="R396" s="30"/>
      <c r="S396" s="30">
        <v>0</v>
      </c>
    </row>
    <row r="397" spans="1:20" x14ac:dyDescent="0.25">
      <c r="A397" s="25">
        <v>2016</v>
      </c>
      <c r="B397" s="26">
        <v>200303</v>
      </c>
      <c r="C397" s="27">
        <v>0</v>
      </c>
      <c r="D397" s="28" t="s">
        <v>147</v>
      </c>
      <c r="E397" s="28" t="s">
        <v>148</v>
      </c>
      <c r="F397" s="28" t="s">
        <v>149</v>
      </c>
      <c r="G397" s="29">
        <v>11.958</v>
      </c>
      <c r="H397" s="30">
        <v>8642.48</v>
      </c>
      <c r="I397" s="30"/>
      <c r="J397" s="30">
        <v>8642.48</v>
      </c>
      <c r="K397" s="30">
        <v>7967.85</v>
      </c>
      <c r="L397" s="30"/>
      <c r="M397" s="30"/>
      <c r="N397" s="30"/>
      <c r="O397" s="30"/>
      <c r="P397" s="30"/>
      <c r="Q397" s="30">
        <v>661.74</v>
      </c>
      <c r="R397" s="30"/>
      <c r="S397" s="30">
        <v>24.847999999999999</v>
      </c>
    </row>
    <row r="398" spans="1:20" x14ac:dyDescent="0.25">
      <c r="A398" s="25">
        <v>2016</v>
      </c>
      <c r="B398" s="26">
        <v>200307</v>
      </c>
      <c r="C398" s="27">
        <v>0</v>
      </c>
      <c r="D398" s="28" t="s">
        <v>510</v>
      </c>
      <c r="E398" s="28" t="s">
        <v>144</v>
      </c>
      <c r="F398" s="28" t="s">
        <v>145</v>
      </c>
      <c r="G398" s="29">
        <v>1175.8909999999998</v>
      </c>
      <c r="H398" s="30">
        <v>32695.514999999999</v>
      </c>
      <c r="I398" s="30">
        <v>7445.6</v>
      </c>
      <c r="J398" s="30">
        <v>40141.114999999998</v>
      </c>
      <c r="K398" s="30">
        <v>30983.692000000003</v>
      </c>
      <c r="L398" s="30"/>
      <c r="M398" s="30"/>
      <c r="N398" s="30">
        <v>31.92</v>
      </c>
      <c r="O398" s="30"/>
      <c r="P398" s="30"/>
      <c r="Q398" s="30"/>
      <c r="R398" s="30">
        <v>9671.1749999999993</v>
      </c>
      <c r="S398" s="30">
        <v>630.21899999999994</v>
      </c>
    </row>
    <row r="399" spans="1:20" x14ac:dyDescent="0.25">
      <c r="A399" s="58">
        <v>2016</v>
      </c>
      <c r="B399" s="59">
        <v>200399</v>
      </c>
      <c r="C399" s="60">
        <v>0</v>
      </c>
      <c r="D399" s="61" t="s">
        <v>150</v>
      </c>
      <c r="E399" s="61" t="s">
        <v>144</v>
      </c>
      <c r="F399" s="61" t="s">
        <v>145</v>
      </c>
      <c r="G399" s="62">
        <v>3.0000000000000002E-2</v>
      </c>
      <c r="H399" s="63">
        <v>18491.321</v>
      </c>
      <c r="I399" s="63">
        <v>1871.5</v>
      </c>
      <c r="J399" s="63">
        <v>20362.821</v>
      </c>
      <c r="K399" s="63">
        <v>18489.22</v>
      </c>
      <c r="L399" s="63"/>
      <c r="M399" s="63"/>
      <c r="N399" s="63"/>
      <c r="O399" s="63"/>
      <c r="P399" s="63"/>
      <c r="Q399" s="63"/>
      <c r="R399" s="63">
        <v>1873.5160000000001</v>
      </c>
      <c r="S399" s="63">
        <v>0.11499999999999999</v>
      </c>
      <c r="T399" s="4"/>
    </row>
    <row r="400" spans="1:20" x14ac:dyDescent="0.25"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3" spans="1:19" x14ac:dyDescent="0.25">
      <c r="A403" s="57" t="s">
        <v>512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</sheetData>
  <sortState ref="A5:S399">
    <sortCondition ref="B5:B399"/>
  </sortState>
  <mergeCells count="14">
    <mergeCell ref="F1:F3"/>
    <mergeCell ref="A1:A3"/>
    <mergeCell ref="B1:B3"/>
    <mergeCell ref="C1:C3"/>
    <mergeCell ref="D1:D3"/>
    <mergeCell ref="E1:E3"/>
    <mergeCell ref="M1:M2"/>
    <mergeCell ref="N1:O1"/>
    <mergeCell ref="S1:S3"/>
    <mergeCell ref="G1:G3"/>
    <mergeCell ref="H1:H3"/>
    <mergeCell ref="I1:I3"/>
    <mergeCell ref="J1:J3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Kamilė Sabaliauskaitė</dc:creator>
  <cp:lastModifiedBy>Jūratė Banelienė</cp:lastModifiedBy>
  <dcterms:created xsi:type="dcterms:W3CDTF">2015-10-30T12:52:55Z</dcterms:created>
  <dcterms:modified xsi:type="dcterms:W3CDTF">2018-06-22T08:18:57Z</dcterms:modified>
</cp:coreProperties>
</file>